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0240" yWindow="-20" windowWidth="10280" windowHeight="7580"/>
  </bookViews>
  <sheets>
    <sheet name="Overall Results" sheetId="12" r:id="rId1"/>
    <sheet name="Points Lookup" sheetId="10" r:id="rId2"/>
  </sheets>
  <definedNames>
    <definedName name="ExpertMen">#REF!</definedName>
    <definedName name="_xlnm.Print_Area" localSheetId="0">'Overall Results'!$A$1:$Y$144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16" i="12" l="1"/>
  <c r="Y117" i="12"/>
  <c r="Y121" i="12"/>
  <c r="Y108" i="12"/>
  <c r="Y28" i="12"/>
  <c r="H124" i="12"/>
  <c r="F124" i="12"/>
  <c r="H89" i="12"/>
  <c r="F89" i="12"/>
  <c r="H32" i="12"/>
  <c r="F32" i="12"/>
  <c r="H14" i="12"/>
  <c r="F14" i="12"/>
  <c r="K10" i="12"/>
  <c r="G67" i="12"/>
  <c r="Y67" i="12"/>
  <c r="E51" i="12"/>
  <c r="G122" i="12"/>
  <c r="G114" i="12"/>
  <c r="G103" i="12"/>
  <c r="E10" i="12"/>
  <c r="G30" i="12"/>
  <c r="G29" i="12"/>
  <c r="G20" i="12"/>
  <c r="E119" i="12"/>
  <c r="E115" i="12"/>
  <c r="E113" i="12"/>
  <c r="E111" i="12"/>
  <c r="E112" i="12"/>
  <c r="E104" i="12"/>
  <c r="E110" i="12"/>
  <c r="E109" i="12"/>
  <c r="E108" i="12"/>
  <c r="E106" i="12"/>
  <c r="E105" i="12"/>
  <c r="E103" i="12"/>
  <c r="E95" i="12"/>
  <c r="E63" i="12"/>
  <c r="E56" i="12"/>
  <c r="E62" i="12"/>
  <c r="E54" i="12"/>
  <c r="E60" i="12"/>
  <c r="E59" i="12"/>
  <c r="E53" i="12"/>
  <c r="E64" i="12"/>
  <c r="E58" i="12"/>
  <c r="E52" i="12"/>
  <c r="E57" i="12"/>
  <c r="E55" i="12"/>
  <c r="E50" i="12"/>
  <c r="E49" i="12"/>
  <c r="E39" i="12"/>
  <c r="E38" i="12"/>
  <c r="E20" i="12"/>
  <c r="E22" i="12"/>
  <c r="E26" i="12"/>
  <c r="E21" i="12"/>
  <c r="Q8" i="12"/>
  <c r="O8" i="12"/>
  <c r="M8" i="12"/>
  <c r="Q11" i="12"/>
  <c r="O11" i="12"/>
  <c r="M11" i="12"/>
  <c r="I11" i="12"/>
  <c r="Q10" i="12"/>
  <c r="O10" i="12"/>
  <c r="M10" i="12"/>
  <c r="P124" i="12"/>
  <c r="N124" i="12"/>
  <c r="L124" i="12"/>
  <c r="X122" i="12"/>
  <c r="W122" i="12"/>
  <c r="V122" i="12"/>
  <c r="U122" i="12"/>
  <c r="T122" i="12"/>
  <c r="S122" i="12"/>
  <c r="Q122" i="12"/>
  <c r="O122" i="12"/>
  <c r="M122" i="12"/>
  <c r="K122" i="12"/>
  <c r="I122" i="12"/>
  <c r="X114" i="12"/>
  <c r="W114" i="12"/>
  <c r="V114" i="12"/>
  <c r="U114" i="12"/>
  <c r="T114" i="12"/>
  <c r="S114" i="12"/>
  <c r="Q114" i="12"/>
  <c r="O114" i="12"/>
  <c r="M114" i="12"/>
  <c r="I114" i="12"/>
  <c r="X119" i="12"/>
  <c r="W119" i="12"/>
  <c r="V119" i="12"/>
  <c r="U119" i="12"/>
  <c r="T119" i="12"/>
  <c r="S119" i="12"/>
  <c r="Q119" i="12"/>
  <c r="O119" i="12"/>
  <c r="M119" i="12"/>
  <c r="K119" i="12"/>
  <c r="I119" i="12"/>
  <c r="X115" i="12"/>
  <c r="W115" i="12"/>
  <c r="V115" i="12"/>
  <c r="U115" i="12"/>
  <c r="T115" i="12"/>
  <c r="S115" i="12"/>
  <c r="Q115" i="12"/>
  <c r="O115" i="12"/>
  <c r="M115" i="12"/>
  <c r="K115" i="12"/>
  <c r="I115" i="12"/>
  <c r="X113" i="12"/>
  <c r="W113" i="12"/>
  <c r="V113" i="12"/>
  <c r="U113" i="12"/>
  <c r="T113" i="12"/>
  <c r="S113" i="12"/>
  <c r="Q113" i="12"/>
  <c r="O113" i="12"/>
  <c r="M113" i="12"/>
  <c r="I113" i="12"/>
  <c r="X111" i="12"/>
  <c r="W111" i="12"/>
  <c r="V111" i="12"/>
  <c r="U111" i="12"/>
  <c r="T111" i="12"/>
  <c r="S111" i="12"/>
  <c r="Q111" i="12"/>
  <c r="O111" i="12"/>
  <c r="M111" i="12"/>
  <c r="I111" i="12"/>
  <c r="X112" i="12"/>
  <c r="W112" i="12"/>
  <c r="V112" i="12"/>
  <c r="U112" i="12"/>
  <c r="T112" i="12"/>
  <c r="S112" i="12"/>
  <c r="Q112" i="12"/>
  <c r="O112" i="12"/>
  <c r="M112" i="12"/>
  <c r="K112" i="12"/>
  <c r="X104" i="12"/>
  <c r="W104" i="12"/>
  <c r="V104" i="12"/>
  <c r="U104" i="12"/>
  <c r="T104" i="12"/>
  <c r="S104" i="12"/>
  <c r="Q104" i="12"/>
  <c r="O104" i="12"/>
  <c r="M104" i="12"/>
  <c r="X110" i="12"/>
  <c r="W110" i="12"/>
  <c r="V110" i="12"/>
  <c r="U110" i="12"/>
  <c r="T110" i="12"/>
  <c r="S110" i="12"/>
  <c r="Q110" i="12"/>
  <c r="O110" i="12"/>
  <c r="M110" i="12"/>
  <c r="I110" i="12"/>
  <c r="X109" i="12"/>
  <c r="W109" i="12"/>
  <c r="V109" i="12"/>
  <c r="U109" i="12"/>
  <c r="T109" i="12"/>
  <c r="S109" i="12"/>
  <c r="Q109" i="12"/>
  <c r="O109" i="12"/>
  <c r="M109" i="12"/>
  <c r="K109" i="12"/>
  <c r="X106" i="12"/>
  <c r="W106" i="12"/>
  <c r="V106" i="12"/>
  <c r="U106" i="12"/>
  <c r="T106" i="12"/>
  <c r="S106" i="12"/>
  <c r="Q106" i="12"/>
  <c r="O106" i="12"/>
  <c r="M106" i="12"/>
  <c r="K106" i="12"/>
  <c r="X105" i="12"/>
  <c r="W105" i="12"/>
  <c r="V105" i="12"/>
  <c r="U105" i="12"/>
  <c r="T105" i="12"/>
  <c r="S105" i="12"/>
  <c r="Q105" i="12"/>
  <c r="O105" i="12"/>
  <c r="M105" i="12"/>
  <c r="K105" i="12"/>
  <c r="X103" i="12"/>
  <c r="W103" i="12"/>
  <c r="V103" i="12"/>
  <c r="U103" i="12"/>
  <c r="T103" i="12"/>
  <c r="S103" i="12"/>
  <c r="Q103" i="12"/>
  <c r="O103" i="12"/>
  <c r="M103" i="12"/>
  <c r="P97" i="12"/>
  <c r="N97" i="12"/>
  <c r="L97" i="12"/>
  <c r="J97" i="12"/>
  <c r="H97" i="12"/>
  <c r="F97" i="12"/>
  <c r="X95" i="12"/>
  <c r="W95" i="12"/>
  <c r="V95" i="12"/>
  <c r="U95" i="12"/>
  <c r="T95" i="12"/>
  <c r="S95" i="12"/>
  <c r="Q95" i="12"/>
  <c r="O95" i="12"/>
  <c r="M95" i="12"/>
  <c r="K95" i="12"/>
  <c r="I95" i="12"/>
  <c r="G95" i="12"/>
  <c r="P89" i="12"/>
  <c r="N89" i="12"/>
  <c r="L89" i="12"/>
  <c r="X68" i="12"/>
  <c r="W68" i="12"/>
  <c r="V68" i="12"/>
  <c r="U68" i="12"/>
  <c r="T68" i="12"/>
  <c r="S68" i="12"/>
  <c r="Q68" i="12"/>
  <c r="O68" i="12"/>
  <c r="M68" i="12"/>
  <c r="I68" i="12"/>
  <c r="G68" i="12"/>
  <c r="X77" i="12"/>
  <c r="W77" i="12"/>
  <c r="V77" i="12"/>
  <c r="U77" i="12"/>
  <c r="T77" i="12"/>
  <c r="S77" i="12"/>
  <c r="Q77" i="12"/>
  <c r="O77" i="12"/>
  <c r="M77" i="12"/>
  <c r="K77" i="12"/>
  <c r="I77" i="12"/>
  <c r="G77" i="12"/>
  <c r="X72" i="12"/>
  <c r="W72" i="12"/>
  <c r="V72" i="12"/>
  <c r="U72" i="12"/>
  <c r="T72" i="12"/>
  <c r="S72" i="12"/>
  <c r="Q72" i="12"/>
  <c r="O72" i="12"/>
  <c r="M72" i="12"/>
  <c r="I72" i="12"/>
  <c r="G72" i="12"/>
  <c r="X86" i="12"/>
  <c r="W86" i="12"/>
  <c r="V86" i="12"/>
  <c r="U86" i="12"/>
  <c r="T86" i="12"/>
  <c r="S86" i="12"/>
  <c r="Q86" i="12"/>
  <c r="O86" i="12"/>
  <c r="M86" i="12"/>
  <c r="K86" i="12"/>
  <c r="I86" i="12"/>
  <c r="G86" i="12"/>
  <c r="X70" i="12"/>
  <c r="W70" i="12"/>
  <c r="V70" i="12"/>
  <c r="U70" i="12"/>
  <c r="T70" i="12"/>
  <c r="S70" i="12"/>
  <c r="Q70" i="12"/>
  <c r="O70" i="12"/>
  <c r="M70" i="12"/>
  <c r="I70" i="12"/>
  <c r="G70" i="12"/>
  <c r="X69" i="12"/>
  <c r="W69" i="12"/>
  <c r="V69" i="12"/>
  <c r="U69" i="12"/>
  <c r="T69" i="12"/>
  <c r="S69" i="12"/>
  <c r="Q69" i="12"/>
  <c r="O69" i="12"/>
  <c r="M69" i="12"/>
  <c r="I69" i="12"/>
  <c r="G69" i="12"/>
  <c r="X85" i="12"/>
  <c r="W85" i="12"/>
  <c r="V85" i="12"/>
  <c r="U85" i="12"/>
  <c r="T85" i="12"/>
  <c r="S85" i="12"/>
  <c r="Q85" i="12"/>
  <c r="O85" i="12"/>
  <c r="M85" i="12"/>
  <c r="K85" i="12"/>
  <c r="I85" i="12"/>
  <c r="G85" i="12"/>
  <c r="X63" i="12"/>
  <c r="W63" i="12"/>
  <c r="V63" i="12"/>
  <c r="U63" i="12"/>
  <c r="T63" i="12"/>
  <c r="S63" i="12"/>
  <c r="Q63" i="12"/>
  <c r="O63" i="12"/>
  <c r="M63" i="12"/>
  <c r="I63" i="12"/>
  <c r="X56" i="12"/>
  <c r="W56" i="12"/>
  <c r="V56" i="12"/>
  <c r="U56" i="12"/>
  <c r="T56" i="12"/>
  <c r="S56" i="12"/>
  <c r="Q56" i="12"/>
  <c r="O56" i="12"/>
  <c r="M56" i="12"/>
  <c r="X62" i="12"/>
  <c r="W62" i="12"/>
  <c r="V62" i="12"/>
  <c r="U62" i="12"/>
  <c r="T62" i="12"/>
  <c r="S62" i="12"/>
  <c r="Q62" i="12"/>
  <c r="O62" i="12"/>
  <c r="M62" i="12"/>
  <c r="I62" i="12"/>
  <c r="X54" i="12"/>
  <c r="W54" i="12"/>
  <c r="V54" i="12"/>
  <c r="U54" i="12"/>
  <c r="T54" i="12"/>
  <c r="S54" i="12"/>
  <c r="Q54" i="12"/>
  <c r="O54" i="12"/>
  <c r="M54" i="12"/>
  <c r="X60" i="12"/>
  <c r="W60" i="12"/>
  <c r="V60" i="12"/>
  <c r="U60" i="12"/>
  <c r="T60" i="12"/>
  <c r="S60" i="12"/>
  <c r="Q60" i="12"/>
  <c r="O60" i="12"/>
  <c r="M60" i="12"/>
  <c r="I60" i="12"/>
  <c r="X59" i="12"/>
  <c r="W59" i="12"/>
  <c r="V59" i="12"/>
  <c r="U59" i="12"/>
  <c r="T59" i="12"/>
  <c r="S59" i="12"/>
  <c r="Q59" i="12"/>
  <c r="O59" i="12"/>
  <c r="M59" i="12"/>
  <c r="I59" i="12"/>
  <c r="X53" i="12"/>
  <c r="W53" i="12"/>
  <c r="V53" i="12"/>
  <c r="U53" i="12"/>
  <c r="T53" i="12"/>
  <c r="S53" i="12"/>
  <c r="Q53" i="12"/>
  <c r="O53" i="12"/>
  <c r="M53" i="12"/>
  <c r="X64" i="12"/>
  <c r="W64" i="12"/>
  <c r="V64" i="12"/>
  <c r="U64" i="12"/>
  <c r="T64" i="12"/>
  <c r="S64" i="12"/>
  <c r="Q64" i="12"/>
  <c r="O64" i="12"/>
  <c r="M64" i="12"/>
  <c r="I64" i="12"/>
  <c r="X58" i="12"/>
  <c r="W58" i="12"/>
  <c r="V58" i="12"/>
  <c r="U58" i="12"/>
  <c r="T58" i="12"/>
  <c r="S58" i="12"/>
  <c r="Q58" i="12"/>
  <c r="O58" i="12"/>
  <c r="M58" i="12"/>
  <c r="I58" i="12"/>
  <c r="X52" i="12"/>
  <c r="W52" i="12"/>
  <c r="V52" i="12"/>
  <c r="U52" i="12"/>
  <c r="T52" i="12"/>
  <c r="S52" i="12"/>
  <c r="Q52" i="12"/>
  <c r="O52" i="12"/>
  <c r="M52" i="12"/>
  <c r="X57" i="12"/>
  <c r="W57" i="12"/>
  <c r="V57" i="12"/>
  <c r="U57" i="12"/>
  <c r="T57" i="12"/>
  <c r="S57" i="12"/>
  <c r="Q57" i="12"/>
  <c r="O57" i="12"/>
  <c r="M57" i="12"/>
  <c r="I57" i="12"/>
  <c r="X55" i="12"/>
  <c r="W55" i="12"/>
  <c r="V55" i="12"/>
  <c r="U55" i="12"/>
  <c r="T55" i="12"/>
  <c r="S55" i="12"/>
  <c r="Q55" i="12"/>
  <c r="O55" i="12"/>
  <c r="M55" i="12"/>
  <c r="I55" i="12"/>
  <c r="X50" i="12"/>
  <c r="W50" i="12"/>
  <c r="V50" i="12"/>
  <c r="U50" i="12"/>
  <c r="T50" i="12"/>
  <c r="S50" i="12"/>
  <c r="Q50" i="12"/>
  <c r="O50" i="12"/>
  <c r="M50" i="12"/>
  <c r="I50" i="12"/>
  <c r="X49" i="12"/>
  <c r="W49" i="12"/>
  <c r="V49" i="12"/>
  <c r="U49" i="12"/>
  <c r="T49" i="12"/>
  <c r="S49" i="12"/>
  <c r="Q49" i="12"/>
  <c r="O49" i="12"/>
  <c r="M49" i="12"/>
  <c r="G49" i="12"/>
  <c r="P43" i="12"/>
  <c r="N43" i="12"/>
  <c r="L43" i="12"/>
  <c r="H43" i="12"/>
  <c r="F43" i="12"/>
  <c r="X39" i="12"/>
  <c r="W39" i="12"/>
  <c r="V39" i="12"/>
  <c r="U39" i="12"/>
  <c r="T39" i="12"/>
  <c r="S39" i="12"/>
  <c r="Q39" i="12"/>
  <c r="O39" i="12"/>
  <c r="M39" i="12"/>
  <c r="I39" i="12"/>
  <c r="X38" i="12"/>
  <c r="W38" i="12"/>
  <c r="V38" i="12"/>
  <c r="U38" i="12"/>
  <c r="T38" i="12"/>
  <c r="S38" i="12"/>
  <c r="Q38" i="12"/>
  <c r="O38" i="12"/>
  <c r="M38" i="12"/>
  <c r="I38" i="12"/>
  <c r="G38" i="12"/>
  <c r="P32" i="12"/>
  <c r="N32" i="12"/>
  <c r="L32" i="12"/>
  <c r="J32" i="12"/>
  <c r="X30" i="12"/>
  <c r="W30" i="12"/>
  <c r="V30" i="12"/>
  <c r="U30" i="12"/>
  <c r="T30" i="12"/>
  <c r="S30" i="12"/>
  <c r="Q30" i="12"/>
  <c r="O30" i="12"/>
  <c r="M30" i="12"/>
  <c r="K30" i="12"/>
  <c r="I30" i="12"/>
  <c r="X23" i="12"/>
  <c r="W23" i="12"/>
  <c r="V23" i="12"/>
  <c r="U23" i="12"/>
  <c r="T23" i="12"/>
  <c r="S23" i="12"/>
  <c r="Q23" i="12"/>
  <c r="O23" i="12"/>
  <c r="M23" i="12"/>
  <c r="K23" i="12"/>
  <c r="X29" i="12"/>
  <c r="W29" i="12"/>
  <c r="V29" i="12"/>
  <c r="U29" i="12"/>
  <c r="T29" i="12"/>
  <c r="S29" i="12"/>
  <c r="Q29" i="12"/>
  <c r="O29" i="12"/>
  <c r="M29" i="12"/>
  <c r="K29" i="12"/>
  <c r="I29" i="12"/>
  <c r="X22" i="12"/>
  <c r="W22" i="12"/>
  <c r="V22" i="12"/>
  <c r="U22" i="12"/>
  <c r="T22" i="12"/>
  <c r="S22" i="12"/>
  <c r="Q22" i="12"/>
  <c r="O22" i="12"/>
  <c r="M22" i="12"/>
  <c r="X26" i="12"/>
  <c r="W26" i="12"/>
  <c r="V26" i="12"/>
  <c r="U26" i="12"/>
  <c r="T26" i="12"/>
  <c r="S26" i="12"/>
  <c r="Q26" i="12"/>
  <c r="O26" i="12"/>
  <c r="M26" i="12"/>
  <c r="K26" i="12"/>
  <c r="I26" i="12"/>
  <c r="X21" i="12"/>
  <c r="W21" i="12"/>
  <c r="V21" i="12"/>
  <c r="U21" i="12"/>
  <c r="T21" i="12"/>
  <c r="S21" i="12"/>
  <c r="Q21" i="12"/>
  <c r="O21" i="12"/>
  <c r="M21" i="12"/>
  <c r="X20" i="12"/>
  <c r="W20" i="12"/>
  <c r="V20" i="12"/>
  <c r="U20" i="12"/>
  <c r="T20" i="12"/>
  <c r="S20" i="12"/>
  <c r="Q20" i="12"/>
  <c r="O20" i="12"/>
  <c r="M20" i="12"/>
  <c r="I20" i="12"/>
  <c r="P14" i="12"/>
  <c r="N14" i="12"/>
  <c r="L14" i="12"/>
  <c r="X8" i="12"/>
  <c r="W8" i="12"/>
  <c r="V8" i="12"/>
  <c r="U8" i="12"/>
  <c r="T8" i="12"/>
  <c r="S8" i="12"/>
  <c r="G8" i="12"/>
  <c r="X11" i="12"/>
  <c r="W11" i="12"/>
  <c r="V11" i="12"/>
  <c r="U11" i="12"/>
  <c r="T11" i="12"/>
  <c r="S11" i="12"/>
  <c r="G11" i="12"/>
  <c r="X10" i="12"/>
  <c r="W10" i="12"/>
  <c r="V10" i="12"/>
  <c r="U10" i="12"/>
  <c r="T10" i="12"/>
  <c r="S10" i="12"/>
  <c r="G10" i="12"/>
  <c r="Y29" i="12"/>
  <c r="A95" i="12"/>
  <c r="Y122" i="12"/>
  <c r="Y77" i="12"/>
  <c r="Y30" i="12"/>
  <c r="R95" i="12"/>
  <c r="R122" i="12"/>
  <c r="Y85" i="12"/>
  <c r="Y86" i="12"/>
  <c r="R85" i="12"/>
  <c r="R86" i="12"/>
  <c r="R77" i="12"/>
  <c r="R29" i="12"/>
  <c r="R30" i="12"/>
  <c r="A79" i="12"/>
  <c r="A80" i="12"/>
  <c r="A82" i="12"/>
  <c r="A74" i="12"/>
  <c r="A78" i="12"/>
  <c r="A76" i="12"/>
  <c r="A83" i="12"/>
  <c r="A81" i="12"/>
  <c r="A84" i="12"/>
  <c r="B3" i="10"/>
  <c r="K11" i="12"/>
  <c r="K38" i="12"/>
  <c r="R38" i="12"/>
  <c r="K114" i="12"/>
  <c r="K55" i="12"/>
  <c r="K20" i="12"/>
  <c r="R20" i="12"/>
  <c r="G105" i="12"/>
  <c r="I10" i="12"/>
  <c r="Y10" i="12"/>
  <c r="G50" i="12"/>
  <c r="G39" i="12"/>
  <c r="G21" i="12"/>
  <c r="I49" i="12"/>
  <c r="I21" i="12"/>
  <c r="B4" i="10"/>
  <c r="K22" i="12"/>
  <c r="K103" i="12"/>
  <c r="K49" i="12"/>
  <c r="Y114" i="12"/>
  <c r="R114" i="12"/>
  <c r="Y11" i="12"/>
  <c r="R11" i="12"/>
  <c r="G26" i="12"/>
  <c r="Y26" i="12"/>
  <c r="I8" i="12"/>
  <c r="A8" i="12"/>
  <c r="G55" i="12"/>
  <c r="I52" i="12"/>
  <c r="I23" i="12"/>
  <c r="R49" i="12"/>
  <c r="R10" i="12"/>
  <c r="B5" i="10"/>
  <c r="K8" i="12"/>
  <c r="K50" i="12"/>
  <c r="R50" i="12"/>
  <c r="K39" i="12"/>
  <c r="R39" i="12"/>
  <c r="A11" i="12"/>
  <c r="A9" i="12"/>
  <c r="G106" i="12"/>
  <c r="G22" i="12"/>
  <c r="G57" i="12"/>
  <c r="I105" i="12"/>
  <c r="A38" i="12"/>
  <c r="A39" i="12"/>
  <c r="R8" i="12"/>
  <c r="R55" i="12"/>
  <c r="R26" i="12"/>
  <c r="B6" i="10"/>
  <c r="K104" i="12"/>
  <c r="K52" i="12"/>
  <c r="G23" i="12"/>
  <c r="Y23" i="12"/>
  <c r="I103" i="12"/>
  <c r="G52" i="12"/>
  <c r="I22" i="12"/>
  <c r="R22" i="12"/>
  <c r="R105" i="12"/>
  <c r="B7" i="10"/>
  <c r="K110" i="12"/>
  <c r="K58" i="12"/>
  <c r="K21" i="12"/>
  <c r="R21" i="12"/>
  <c r="A22" i="12"/>
  <c r="R103" i="12"/>
  <c r="G110" i="12"/>
  <c r="Y110" i="12"/>
  <c r="I106" i="12"/>
  <c r="G58" i="12"/>
  <c r="I53" i="12"/>
  <c r="R52" i="12"/>
  <c r="R23" i="12"/>
  <c r="B8" i="10"/>
  <c r="K111" i="12"/>
  <c r="A21" i="12"/>
  <c r="A28" i="12"/>
  <c r="A30" i="12"/>
  <c r="A24" i="12"/>
  <c r="A26" i="12"/>
  <c r="A23" i="12"/>
  <c r="A29" i="12"/>
  <c r="A20" i="12"/>
  <c r="R106" i="12"/>
  <c r="G104" i="12"/>
  <c r="G64" i="12"/>
  <c r="I109" i="12"/>
  <c r="Y109" i="12"/>
  <c r="R58" i="12"/>
  <c r="R110" i="12"/>
  <c r="B9" i="10"/>
  <c r="K57" i="12"/>
  <c r="R57" i="12"/>
  <c r="G112" i="12"/>
  <c r="G53" i="12"/>
  <c r="I104" i="12"/>
  <c r="R104" i="12"/>
  <c r="R109" i="12"/>
  <c r="B10" i="10"/>
  <c r="K113" i="12"/>
  <c r="K53" i="12"/>
  <c r="G111" i="12"/>
  <c r="Y111" i="12"/>
  <c r="I112" i="12"/>
  <c r="R112" i="12"/>
  <c r="G59" i="12"/>
  <c r="R53" i="12"/>
  <c r="B11" i="10"/>
  <c r="Y112" i="12"/>
  <c r="G113" i="12"/>
  <c r="Y113" i="12"/>
  <c r="G60" i="12"/>
  <c r="I54" i="12"/>
  <c r="R111" i="12"/>
  <c r="B12" i="10"/>
  <c r="G54" i="12"/>
  <c r="K68" i="12"/>
  <c r="R68" i="12"/>
  <c r="R113" i="12"/>
  <c r="B13" i="10"/>
  <c r="G115" i="12"/>
  <c r="Y115" i="12"/>
  <c r="G62" i="12"/>
  <c r="B14" i="10"/>
  <c r="K59" i="12"/>
  <c r="R59" i="12"/>
  <c r="G119" i="12"/>
  <c r="Y119" i="12"/>
  <c r="G56" i="12"/>
  <c r="I56" i="12"/>
  <c r="R115" i="12"/>
  <c r="B15" i="10"/>
  <c r="A119" i="12"/>
  <c r="A117" i="12"/>
  <c r="A105" i="12"/>
  <c r="A122" i="12"/>
  <c r="A114" i="12"/>
  <c r="A116" i="12"/>
  <c r="A108" i="12"/>
  <c r="A121" i="12"/>
  <c r="A107" i="12"/>
  <c r="A110" i="12"/>
  <c r="A103" i="12"/>
  <c r="A112" i="12"/>
  <c r="A106" i="12"/>
  <c r="A111" i="12"/>
  <c r="A109" i="12"/>
  <c r="A104" i="12"/>
  <c r="A113" i="12"/>
  <c r="A115" i="12"/>
  <c r="R119" i="12"/>
  <c r="B16" i="10"/>
  <c r="G63" i="12"/>
  <c r="A64" i="12"/>
  <c r="B17" i="10"/>
  <c r="K54" i="12"/>
  <c r="R54" i="12"/>
  <c r="A87" i="12"/>
  <c r="A63" i="12"/>
  <c r="A85" i="12"/>
  <c r="A77" i="12"/>
  <c r="A69" i="12"/>
  <c r="A68" i="12"/>
  <c r="A70" i="12"/>
  <c r="A72" i="12"/>
  <c r="A51" i="12"/>
  <c r="A67" i="12"/>
  <c r="A86" i="12"/>
  <c r="A50" i="12"/>
  <c r="A57" i="12"/>
  <c r="A55" i="12"/>
  <c r="A60" i="12"/>
  <c r="A61" i="12"/>
  <c r="A54" i="12"/>
  <c r="A65" i="12"/>
  <c r="A53" i="12"/>
  <c r="A52" i="12"/>
  <c r="A62" i="12"/>
  <c r="A59" i="12"/>
  <c r="A71" i="12"/>
  <c r="A73" i="12"/>
  <c r="A58" i="12"/>
  <c r="A75" i="12"/>
  <c r="A66" i="12"/>
  <c r="A49" i="12"/>
  <c r="A56" i="12"/>
  <c r="B18" i="10"/>
  <c r="K60" i="12"/>
  <c r="R60" i="12"/>
  <c r="B19" i="10"/>
  <c r="K69" i="12"/>
  <c r="R69" i="12"/>
  <c r="B20" i="10"/>
  <c r="K70" i="12"/>
  <c r="R70" i="12"/>
  <c r="B21" i="10"/>
  <c r="K62" i="12"/>
  <c r="R62" i="12"/>
  <c r="B22" i="10"/>
  <c r="B23" i="10"/>
  <c r="B24" i="10"/>
  <c r="K63" i="12"/>
  <c r="R63" i="12"/>
  <c r="B25" i="10"/>
  <c r="K72" i="12"/>
  <c r="R72" i="12"/>
  <c r="B26" i="10"/>
  <c r="B27" i="10"/>
  <c r="B28" i="10"/>
  <c r="B29" i="10"/>
  <c r="B30" i="10"/>
  <c r="B31" i="10"/>
  <c r="B32" i="10"/>
  <c r="B33" i="10"/>
  <c r="K56" i="12"/>
  <c r="R56" i="12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K64" i="12"/>
  <c r="R64" i="12"/>
</calcChain>
</file>

<file path=xl/sharedStrings.xml><?xml version="1.0" encoding="utf-8"?>
<sst xmlns="http://schemas.openxmlformats.org/spreadsheetml/2006/main" count="471" uniqueCount="141">
  <si>
    <t>Rider Name</t>
  </si>
  <si>
    <t>Ike Spivey</t>
  </si>
  <si>
    <t>Overall
Ranking</t>
  </si>
  <si>
    <t>Total
Points</t>
  </si>
  <si>
    <t xml:space="preserve">Finish </t>
  </si>
  <si>
    <t>Points</t>
  </si>
  <si>
    <t>dnf</t>
  </si>
  <si>
    <t>Mark Sturges</t>
  </si>
  <si>
    <t>Place</t>
  </si>
  <si>
    <t>Beginner - Men</t>
  </si>
  <si>
    <t>Beginner  - Women</t>
  </si>
  <si>
    <t>Sport - Women</t>
  </si>
  <si>
    <t>Sport - Men</t>
  </si>
  <si>
    <t>Expert  - Women</t>
  </si>
  <si>
    <t>Expert - Men</t>
  </si>
  <si>
    <t>Craig Groendyke</t>
  </si>
  <si>
    <t>Series Points Best 4 of 6</t>
  </si>
  <si>
    <t>Darrel Brown</t>
  </si>
  <si>
    <t>Ben Volk</t>
  </si>
  <si>
    <t>Delta</t>
  </si>
  <si>
    <t>Overall</t>
  </si>
  <si>
    <t>Rider</t>
  </si>
  <si>
    <t>e1 points</t>
  </si>
  <si>
    <t>e1 finish</t>
  </si>
  <si>
    <t>e2 finish</t>
  </si>
  <si>
    <t>e2 points</t>
  </si>
  <si>
    <t>e3 finish</t>
  </si>
  <si>
    <t>e3 points</t>
  </si>
  <si>
    <t>e4 finish</t>
  </si>
  <si>
    <t>e4 points</t>
  </si>
  <si>
    <t>e5 finish</t>
  </si>
  <si>
    <t>e5 points</t>
  </si>
  <si>
    <t>e6 finish</t>
  </si>
  <si>
    <t>e6 points</t>
  </si>
  <si>
    <t>total points</t>
  </si>
  <si>
    <t>best 4 of 6</t>
  </si>
  <si>
    <t>e1</t>
  </si>
  <si>
    <t>e2</t>
  </si>
  <si>
    <t>e3</t>
  </si>
  <si>
    <t>e4</t>
  </si>
  <si>
    <t>e5</t>
  </si>
  <si>
    <t>e6</t>
  </si>
  <si>
    <t>Time</t>
  </si>
  <si>
    <t>Brian Schur</t>
  </si>
  <si>
    <t>Evan Halladay</t>
  </si>
  <si>
    <t>John MacArthur</t>
  </si>
  <si>
    <t>Damion Miller</t>
  </si>
  <si>
    <t>Jace Wilde</t>
  </si>
  <si>
    <t>Pete Gomez</t>
  </si>
  <si>
    <t>Brian Wallin</t>
  </si>
  <si>
    <t>Russell Jasper</t>
  </si>
  <si>
    <t>Clint Andring</t>
  </si>
  <si>
    <t>Brian Cimmiyotti</t>
  </si>
  <si>
    <t>Event #1 Hill Climb</t>
  </si>
  <si>
    <t xml:space="preserve">Event #1 Total </t>
  </si>
  <si>
    <t>Event #1 Loop</t>
  </si>
  <si>
    <t>Finish at Event 1
Badger Mountain
September 26</t>
  </si>
  <si>
    <t>Finish at Event 2
Echo Hills #1
October 10</t>
  </si>
  <si>
    <t>Finish at Event 3
Chamna #1 
October 24</t>
  </si>
  <si>
    <t>Finish at Event 4
Columbia Park          
November 7</t>
  </si>
  <si>
    <t>Finish at Event 5
Echo Hills #2
November 21</t>
  </si>
  <si>
    <t>Finish at Event 6
Chamna #2
December 5</t>
  </si>
  <si>
    <t>2015 Chinook Fall MTB Series</t>
  </si>
  <si>
    <t>Elisa Huffman</t>
  </si>
  <si>
    <t>Erendira Cruz</t>
  </si>
  <si>
    <t>dns</t>
  </si>
  <si>
    <t>Keri Weber</t>
  </si>
  <si>
    <t>John Foraker</t>
  </si>
  <si>
    <t>Dave Coleman</t>
  </si>
  <si>
    <t>Jon Correio</t>
  </si>
  <si>
    <t>Rodney Huffman</t>
  </si>
  <si>
    <t>Jack Elliott</t>
  </si>
  <si>
    <t>Ethan Nelson</t>
  </si>
  <si>
    <t>Rick Smith</t>
  </si>
  <si>
    <t>Shawn Brown</t>
  </si>
  <si>
    <t>?</t>
  </si>
  <si>
    <t>Jenn Tollackson</t>
  </si>
  <si>
    <t>Theresa Hampson</t>
  </si>
  <si>
    <t>Alex Nelson</t>
  </si>
  <si>
    <t>Steve Hanson</t>
  </si>
  <si>
    <t>Chad Woods</t>
  </si>
  <si>
    <t>Phil Treadway</t>
  </si>
  <si>
    <t>Ted Hohl</t>
  </si>
  <si>
    <t>Derek Blanchard</t>
  </si>
  <si>
    <t>Nathan Wallace</t>
  </si>
  <si>
    <t>Garry Buchko</t>
  </si>
  <si>
    <t>Jarrod Sumerlin</t>
  </si>
  <si>
    <t>Mark Berreth</t>
  </si>
  <si>
    <t>Richard Grondin</t>
  </si>
  <si>
    <t>Becky Wilson</t>
  </si>
  <si>
    <t>John Limbaugh</t>
  </si>
  <si>
    <t>Mark Skiffington</t>
  </si>
  <si>
    <t>Chad Eder</t>
  </si>
  <si>
    <t>Mark Holtzinger</t>
  </si>
  <si>
    <t>Charles Stanger</t>
  </si>
  <si>
    <t>Justin Bannerman</t>
  </si>
  <si>
    <t>Chris Johnson</t>
  </si>
  <si>
    <t>Jason Jablonski</t>
  </si>
  <si>
    <t>Steve McNutt</t>
  </si>
  <si>
    <t>Eric Hanson</t>
  </si>
  <si>
    <t>Finish at Event 5 Echo Hills # 2 November 21</t>
  </si>
  <si>
    <t xml:space="preserve">Finish at Event 4 Columbia Park  November 7        
</t>
  </si>
  <si>
    <t xml:space="preserve">Finish at Event 3 Chamna # 1  October 24
</t>
  </si>
  <si>
    <t xml:space="preserve">Finish at Event 2 Echo Hills # 1 October 10
</t>
  </si>
  <si>
    <t xml:space="preserve">Finish at Event 1
Badger Mountain  September 26
</t>
  </si>
  <si>
    <t>Finish at Event 5  Echo Hills # 2  November 21               
Horn Rapids Park
November 20</t>
  </si>
  <si>
    <t>Finish at Event 4
Columbia Park  November 7          
November 6</t>
  </si>
  <si>
    <t>Finish at Event 3 
Chamna # 1 October 24 
October 23</t>
  </si>
  <si>
    <t>Finish at Event 1
Badger TT
September 26</t>
  </si>
  <si>
    <t xml:space="preserve">Finish at Event 6  Chamna # 2 December 5
</t>
  </si>
  <si>
    <t>Finish at Event 1
Badger Mountain 
September 26</t>
  </si>
  <si>
    <t>Linda McLean</t>
  </si>
  <si>
    <t>Glen Smith</t>
  </si>
  <si>
    <t>Addison Snivey</t>
  </si>
  <si>
    <t>Tyler Fox</t>
  </si>
  <si>
    <t>Jerry Fox</t>
  </si>
  <si>
    <t>Greg Turpen</t>
  </si>
  <si>
    <t>Barry Glennen</t>
  </si>
  <si>
    <t>Gary Hopkins</t>
  </si>
  <si>
    <t>Roy Plunkett</t>
  </si>
  <si>
    <t>Eric Melby</t>
  </si>
  <si>
    <t>Mark McLean</t>
  </si>
  <si>
    <t>Alex Gordon</t>
  </si>
  <si>
    <t>Derk Thomsom</t>
  </si>
  <si>
    <t>Ken Kniveton</t>
  </si>
  <si>
    <t>TOTAL RIDERS</t>
  </si>
  <si>
    <t>Leanne Walling</t>
  </si>
  <si>
    <t>Dale Hoffman</t>
  </si>
  <si>
    <t>Anne Farawila</t>
  </si>
  <si>
    <t>Susie Prussack</t>
  </si>
  <si>
    <t>Larry ReMillard</t>
  </si>
  <si>
    <t>Doug Wadsworth</t>
  </si>
  <si>
    <t>Frank Vaca</t>
  </si>
  <si>
    <t>David Holznagle</t>
  </si>
  <si>
    <t>Carl Schroder</t>
  </si>
  <si>
    <t>Matt Witherspoon</t>
  </si>
  <si>
    <t>Barry Nichols</t>
  </si>
  <si>
    <t>Hunter Graves</t>
  </si>
  <si>
    <t>Kurt Recknagle</t>
  </si>
  <si>
    <t>Bruce Beauchene</t>
  </si>
  <si>
    <t>Last Modified by Craig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</si>
</sst>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6" fillId="0" borderId="0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protection locked="0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protection locked="0"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/>
    <xf numFmtId="1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21" fontId="8" fillId="2" borderId="0" xfId="0" applyNumberFormat="1" applyFont="1" applyFill="1" applyBorder="1" applyAlignment="1" applyProtection="1">
      <alignment horizontal="left"/>
      <protection locked="0"/>
    </xf>
    <xf numFmtId="21" fontId="6" fillId="3" borderId="0" xfId="0" applyNumberFormat="1" applyFont="1" applyFill="1" applyBorder="1" applyAlignment="1" applyProtection="1">
      <alignment horizontal="left"/>
      <protection locked="0"/>
    </xf>
    <xf numFmtId="21" fontId="0" fillId="3" borderId="0" xfId="0" applyNumberFormat="1" applyFont="1" applyFill="1" applyBorder="1" applyAlignment="1" applyProtection="1">
      <alignment horizontal="left"/>
      <protection locked="0"/>
    </xf>
    <xf numFmtId="21" fontId="0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21" fontId="6" fillId="2" borderId="0" xfId="0" applyNumberFormat="1" applyFont="1" applyFill="1" applyBorder="1" applyAlignment="1" applyProtection="1">
      <alignment horizontal="left"/>
      <protection locked="0"/>
    </xf>
    <xf numFmtId="0" fontId="4" fillId="0" borderId="0" xfId="1" applyFont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top" wrapText="1"/>
    </xf>
    <xf numFmtId="0" fontId="3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 applyFont="1"/>
    <xf numFmtId="0" fontId="4" fillId="0" borderId="0" xfId="1" applyFont="1"/>
    <xf numFmtId="164" fontId="4" fillId="0" borderId="0" xfId="1" applyNumberFormat="1" applyFont="1"/>
    <xf numFmtId="164" fontId="2" fillId="0" borderId="0" xfId="1" applyNumberFormat="1" applyFont="1"/>
    <xf numFmtId="0" fontId="11" fillId="0" borderId="0" xfId="1" applyFont="1"/>
    <xf numFmtId="0" fontId="12" fillId="0" borderId="0" xfId="0" applyNumberFormat="1" applyFont="1" applyFill="1" applyBorder="1" applyAlignment="1" applyProtection="1">
      <protection locked="0"/>
    </xf>
    <xf numFmtId="0" fontId="1" fillId="0" borderId="0" xfId="1" applyFont="1"/>
    <xf numFmtId="0" fontId="0" fillId="0" borderId="0" xfId="0" applyAlignment="1">
      <alignment wrapText="1"/>
    </xf>
    <xf numFmtId="1" fontId="12" fillId="0" borderId="0" xfId="0" applyNumberFormat="1" applyFont="1" applyFill="1" applyBorder="1" applyAlignment="1" applyProtection="1">
      <protection locked="0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ustomXml" Target="../ink/ink1.xm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85725</xdr:rowOff>
    </xdr:from>
    <xdr:to>
      <xdr:col>15</xdr:col>
      <xdr:colOff>476250</xdr:colOff>
      <xdr:row>2</xdr:row>
      <xdr:rowOff>19050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2"/>
            <xdr14:cNvContentPartPr>
              <a14:cpLocks xmlns:a14="http://schemas.microsoft.com/office/drawing/2010/main" noRot="1" noChangeAspect="1" noEditPoints="1" noChangeArrowheads="1" noChangeShapeType="1"/>
            </xdr14:cNvContentPartPr>
          </xdr14:nvContentPartPr>
          <xdr14:nvPr macro=""/>
          <xdr14:xfrm>
            <a:off x="4305300" y="381000"/>
            <a:ext cx="5067300" cy="95250"/>
          </xdr14:xfrm>
        </xdr:contentPart>
      </mc:Choice>
      <mc:Fallback xmlns="">
        <xdr:pic>
          <xdr:nvPicPr>
            <xdr:cNvPr id="2" name="Ink 2"/>
            <xdr:cNvPicPr>
              <a:picLocks noRot="1" noChangeAspect="1" noEditPoints="1" noChangeArrowheads="1" noChangeShapeType="1"/>
            </xdr:cNvPicPr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4295940" y="371655"/>
              <a:ext cx="5086020" cy="113941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72102" units="1/cm"/>
          <inkml:channelProperty channel="Y" name="resolution" value="37.76224" units="1/cm"/>
        </inkml:channelProperties>
      </inkml:inkSource>
      <inkml:timestamp xml:id="ts0" timeString="2015-10-07T19:42:06.267"/>
    </inkml:context>
    <inkml:brush xml:id="br0">
      <inkml:brushProperty name="width" value="0.05292" units="cm"/>
      <inkml:brushProperty name="height" value="0.05292" units="cm"/>
      <inkml:brushProperty name="color" value="#FF0000"/>
      <inkml:brushProperty name="fitToCurve" value="1"/>
    </inkml:brush>
  </inkml:definitions>
  <inkml:trace contextRef="#ctx0" brushRef="#br0">0 0,'23'27,"0"-27</inkml:trace>
  <inkml:trace contextRef="#ctx0" brushRef="#br0" timeOffset="8094">14075 264</inkml:trace>
</inkml:ink>
</file>

<file path=xl/tables/table1.xml><?xml version="1.0" encoding="utf-8"?>
<table xmlns="http://schemas.openxmlformats.org/spreadsheetml/2006/main" id="7" name="Table7" displayName="Table7" ref="A1:C53" totalsRowShown="0">
  <sortState ref="A2:C53">
    <sortCondition ref="A53"/>
  </sortState>
  <tableColumns count="3">
    <tableColumn id="1" name="Place" dataDxfId="2"/>
    <tableColumn id="2" name="Points" dataDxfId="1"/>
    <tableColumn id="3" name="Delt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C79" workbookViewId="0">
      <selection activeCell="J89" sqref="J89"/>
    </sheetView>
  </sheetViews>
  <sheetFormatPr baseColWidth="10" defaultColWidth="8.83203125" defaultRowHeight="12" x14ac:dyDescent="0"/>
  <cols>
    <col min="1" max="1" width="7.83203125" style="26" customWidth="1"/>
    <col min="2" max="2" width="17.83203125" style="1" customWidth="1"/>
    <col min="3" max="3" width="8.5" style="7" customWidth="1"/>
    <col min="4" max="4" width="8.33203125" style="7" customWidth="1"/>
    <col min="5" max="5" width="8" style="7" customWidth="1"/>
    <col min="6" max="17" width="8.33203125" style="7" customWidth="1"/>
    <col min="18" max="18" width="7.1640625" style="11" customWidth="1"/>
    <col min="19" max="19" width="5.5" style="14" hidden="1" customWidth="1"/>
    <col min="20" max="22" width="5.5" style="1" hidden="1" customWidth="1"/>
    <col min="23" max="23" width="5.5" style="15" hidden="1" customWidth="1"/>
    <col min="24" max="24" width="12.5" style="26" hidden="1" customWidth="1"/>
    <col min="25" max="25" width="9.33203125" style="26" customWidth="1"/>
  </cols>
  <sheetData>
    <row r="1" spans="1:26" ht="21">
      <c r="B1" s="9" t="s">
        <v>62</v>
      </c>
      <c r="C1" s="8"/>
      <c r="D1" s="8"/>
      <c r="E1" s="8"/>
      <c r="F1" s="8"/>
      <c r="G1" s="8"/>
      <c r="I1" s="8"/>
      <c r="J1" s="8"/>
      <c r="K1" s="8"/>
      <c r="L1" s="8"/>
      <c r="M1" s="8"/>
      <c r="N1" s="8"/>
      <c r="O1" s="8"/>
      <c r="P1" s="8"/>
      <c r="Q1" s="8"/>
      <c r="R1" s="16"/>
      <c r="S1" s="13"/>
      <c r="T1" s="2"/>
      <c r="U1" s="2"/>
      <c r="V1" s="2"/>
    </row>
    <row r="2" spans="1:26">
      <c r="A2" s="4"/>
      <c r="B2" s="3" t="s">
        <v>140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0"/>
      <c r="T2" s="3"/>
      <c r="U2" s="3"/>
      <c r="V2" s="3"/>
      <c r="W2" s="10"/>
      <c r="X2" s="4"/>
      <c r="Y2" s="4"/>
    </row>
    <row r="3" spans="1:26">
      <c r="A3" s="4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0"/>
      <c r="T3" s="3"/>
      <c r="U3" s="3"/>
      <c r="V3" s="3"/>
      <c r="W3" s="10"/>
      <c r="X3" s="4"/>
      <c r="Y3" s="4"/>
    </row>
    <row r="4" spans="1:26" ht="14">
      <c r="A4" s="28"/>
      <c r="B4" s="28" t="s">
        <v>10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45.75" customHeight="1">
      <c r="A5" s="31" t="s">
        <v>2</v>
      </c>
      <c r="B5" s="31" t="s">
        <v>0</v>
      </c>
      <c r="C5" s="32" t="s">
        <v>53</v>
      </c>
      <c r="D5" s="31" t="s">
        <v>55</v>
      </c>
      <c r="E5" s="31" t="s">
        <v>54</v>
      </c>
      <c r="F5" s="44" t="s">
        <v>56</v>
      </c>
      <c r="G5" s="44"/>
      <c r="H5" s="44" t="s">
        <v>57</v>
      </c>
      <c r="I5" s="44"/>
      <c r="J5" s="44" t="s">
        <v>58</v>
      </c>
      <c r="K5" s="44"/>
      <c r="L5" s="44" t="s">
        <v>59</v>
      </c>
      <c r="M5" s="44"/>
      <c r="N5" s="44" t="s">
        <v>60</v>
      </c>
      <c r="O5" s="44"/>
      <c r="P5" s="44" t="s">
        <v>61</v>
      </c>
      <c r="Q5" s="44"/>
      <c r="R5" s="31" t="s">
        <v>3</v>
      </c>
      <c r="S5" s="28" t="s">
        <v>36</v>
      </c>
      <c r="T5" s="28" t="s">
        <v>37</v>
      </c>
      <c r="U5" s="28" t="s">
        <v>38</v>
      </c>
      <c r="V5" s="28" t="s">
        <v>39</v>
      </c>
      <c r="W5" s="28" t="s">
        <v>40</v>
      </c>
      <c r="X5" s="28" t="s">
        <v>41</v>
      </c>
      <c r="Y5" s="43" t="s">
        <v>16</v>
      </c>
    </row>
    <row r="6" spans="1:26" ht="14">
      <c r="A6" s="28"/>
      <c r="B6" s="28"/>
      <c r="C6" s="28" t="s">
        <v>42</v>
      </c>
      <c r="D6" s="28" t="s">
        <v>42</v>
      </c>
      <c r="E6" s="28" t="s">
        <v>42</v>
      </c>
      <c r="F6" s="28" t="s">
        <v>4</v>
      </c>
      <c r="G6" s="28" t="s">
        <v>5</v>
      </c>
      <c r="H6" s="28" t="s">
        <v>4</v>
      </c>
      <c r="I6" s="28" t="s">
        <v>5</v>
      </c>
      <c r="J6" s="28" t="s">
        <v>4</v>
      </c>
      <c r="K6" s="28" t="s">
        <v>5</v>
      </c>
      <c r="L6" s="28" t="s">
        <v>4</v>
      </c>
      <c r="M6" s="28" t="s">
        <v>5</v>
      </c>
      <c r="N6" s="28" t="s">
        <v>4</v>
      </c>
      <c r="O6" s="28" t="s">
        <v>5</v>
      </c>
      <c r="P6" s="28" t="s">
        <v>4</v>
      </c>
      <c r="Q6" s="28" t="s">
        <v>5</v>
      </c>
      <c r="R6" s="28"/>
      <c r="S6" s="28"/>
      <c r="T6" s="28"/>
      <c r="U6" s="28"/>
      <c r="V6" s="28"/>
      <c r="W6" s="28"/>
      <c r="X6" s="28"/>
      <c r="Y6" s="43"/>
    </row>
    <row r="7" spans="1:26" ht="14">
      <c r="A7" s="28" t="s">
        <v>20</v>
      </c>
      <c r="B7" s="28" t="s">
        <v>21</v>
      </c>
      <c r="C7" s="30"/>
      <c r="D7" s="30"/>
      <c r="E7" s="30"/>
      <c r="F7" s="28" t="s">
        <v>23</v>
      </c>
      <c r="G7" s="28" t="s">
        <v>22</v>
      </c>
      <c r="H7" s="28" t="s">
        <v>24</v>
      </c>
      <c r="I7" s="28" t="s">
        <v>25</v>
      </c>
      <c r="J7" s="28" t="s">
        <v>26</v>
      </c>
      <c r="K7" s="28" t="s">
        <v>27</v>
      </c>
      <c r="L7" s="28" t="s">
        <v>28</v>
      </c>
      <c r="M7" s="28" t="s">
        <v>29</v>
      </c>
      <c r="N7" s="28" t="s">
        <v>30</v>
      </c>
      <c r="O7" s="28" t="s">
        <v>31</v>
      </c>
      <c r="P7" s="28" t="s">
        <v>32</v>
      </c>
      <c r="Q7" s="28" t="s">
        <v>33</v>
      </c>
      <c r="R7" s="28" t="s">
        <v>34</v>
      </c>
      <c r="S7" s="28" t="s">
        <v>36</v>
      </c>
      <c r="T7" s="28" t="s">
        <v>37</v>
      </c>
      <c r="U7" s="28" t="s">
        <v>38</v>
      </c>
      <c r="V7" s="28" t="s">
        <v>39</v>
      </c>
      <c r="W7" s="28" t="s">
        <v>40</v>
      </c>
      <c r="X7" s="28" t="s">
        <v>41</v>
      </c>
      <c r="Y7" s="28" t="s">
        <v>35</v>
      </c>
    </row>
    <row r="8" spans="1:26" ht="14">
      <c r="A8" s="35">
        <f>RANK(Y8,Y$8:Y$11)</f>
        <v>1</v>
      </c>
      <c r="B8" s="28" t="s">
        <v>66</v>
      </c>
      <c r="C8" s="22">
        <v>3.8194444444444441E-2</v>
      </c>
      <c r="D8" s="27" t="s">
        <v>65</v>
      </c>
      <c r="E8" s="22"/>
      <c r="F8" s="28" t="s">
        <v>6</v>
      </c>
      <c r="G8" s="28">
        <f>IFERROR(VLOOKUP(F8,Table7[[Place]:[Points]],2),0)</f>
        <v>40</v>
      </c>
      <c r="H8" s="28">
        <v>3</v>
      </c>
      <c r="I8" s="35">
        <f>IFERROR(VLOOKUP(H8,Table7[[Place]:[Points]],2),0)</f>
        <v>91</v>
      </c>
      <c r="J8" s="28">
        <v>4</v>
      </c>
      <c r="K8" s="36">
        <f>IFERROR(VLOOKUP(J8,Table7[[Place]:[Points]],2),0)</f>
        <v>88</v>
      </c>
      <c r="L8" s="36"/>
      <c r="M8" s="36">
        <f>IFERROR(VLOOKUP(L8,Table7[[Place]:[Points]],2),0)</f>
        <v>0</v>
      </c>
      <c r="N8" s="36"/>
      <c r="O8" s="36">
        <f>IFERROR(VLOOKUP(N8,Table7[[Place]:[Points]],2),0)</f>
        <v>0</v>
      </c>
      <c r="P8" s="36"/>
      <c r="Q8" s="36">
        <f>IFERROR(VLOOKUP(P8,Table7[[Place]:[Points]],2),0)</f>
        <v>0</v>
      </c>
      <c r="R8" s="28">
        <f>SUM(G8,I8,K8,M8,O8,Q8)</f>
        <v>219</v>
      </c>
      <c r="S8" s="28" t="e">
        <f>#REF!</f>
        <v>#REF!</v>
      </c>
      <c r="T8" s="28" t="e">
        <f>#REF!</f>
        <v>#REF!</v>
      </c>
      <c r="U8" s="28" t="e">
        <f>#REF!</f>
        <v>#REF!</v>
      </c>
      <c r="V8" s="28" t="e">
        <f>#REF!</f>
        <v>#REF!</v>
      </c>
      <c r="W8" s="28" t="e">
        <f>#REF!</f>
        <v>#REF!</v>
      </c>
      <c r="X8" s="28" t="e">
        <f>#REF!</f>
        <v>#REF!</v>
      </c>
      <c r="Y8" s="35">
        <v>219</v>
      </c>
      <c r="Z8" s="26"/>
    </row>
    <row r="9" spans="1:26" ht="14">
      <c r="A9" s="35">
        <f>RANK(Y9,Y$8:Y$11)</f>
        <v>2</v>
      </c>
      <c r="B9" s="34" t="s">
        <v>111</v>
      </c>
      <c r="C9" s="22"/>
      <c r="D9" s="27"/>
      <c r="E9" s="22"/>
      <c r="F9" s="28"/>
      <c r="G9" s="36">
        <v>0</v>
      </c>
      <c r="H9" s="28">
        <v>1</v>
      </c>
      <c r="I9" s="28">
        <v>100</v>
      </c>
      <c r="J9" s="28">
        <v>1</v>
      </c>
      <c r="K9" s="36">
        <v>100</v>
      </c>
      <c r="L9" s="36"/>
      <c r="M9" s="36">
        <v>0</v>
      </c>
      <c r="N9" s="36"/>
      <c r="O9" s="36">
        <v>0</v>
      </c>
      <c r="P9" s="36"/>
      <c r="Q9" s="36">
        <v>0</v>
      </c>
      <c r="R9" s="28">
        <v>200</v>
      </c>
      <c r="S9" s="28"/>
      <c r="T9" s="28"/>
      <c r="U9" s="28"/>
      <c r="V9" s="28"/>
      <c r="W9" s="28"/>
      <c r="X9" s="28"/>
      <c r="Y9" s="35">
        <v>200</v>
      </c>
      <c r="Z9" s="26"/>
    </row>
    <row r="10" spans="1:26" ht="14">
      <c r="A10" s="28">
        <v>3</v>
      </c>
      <c r="B10" s="28" t="s">
        <v>63</v>
      </c>
      <c r="C10" s="22">
        <v>2.5162037037037038E-2</v>
      </c>
      <c r="D10" s="22">
        <v>4.0439814814814817E-2</v>
      </c>
      <c r="E10" s="22">
        <f>(C10+D10)</f>
        <v>6.5601851851851856E-2</v>
      </c>
      <c r="F10" s="28">
        <v>1</v>
      </c>
      <c r="G10" s="28">
        <f>IFERROR(VLOOKUP(F10,Table7[[Place]:[Points]],2),0)</f>
        <v>100</v>
      </c>
      <c r="H10" s="28">
        <v>2</v>
      </c>
      <c r="I10" s="28">
        <f>IFERROR(VLOOKUP(H10,Table7[[Place]:[Points]],2),0)</f>
        <v>95</v>
      </c>
      <c r="J10" s="28"/>
      <c r="K10" s="36">
        <f>IFERROR(VLOOKUP(J10,Table7[[Place]:[Points]],2),0)</f>
        <v>0</v>
      </c>
      <c r="L10" s="36"/>
      <c r="M10" s="36">
        <f>IFERROR(VLOOKUP(L10,Table7[[Place]:[Points]],2),0)</f>
        <v>0</v>
      </c>
      <c r="N10" s="36"/>
      <c r="O10" s="36">
        <f>IFERROR(VLOOKUP(N10,Table7[[Place]:[Points]],2),0)</f>
        <v>0</v>
      </c>
      <c r="P10" s="36"/>
      <c r="Q10" s="36">
        <f>IFERROR(VLOOKUP(P10,Table7[[Place]:[Points]],2),0)</f>
        <v>0</v>
      </c>
      <c r="R10" s="28">
        <f>SUM(G10,I10,K10,M10,O10,Q10)</f>
        <v>195</v>
      </c>
      <c r="S10" s="28" t="e">
        <f>#REF!</f>
        <v>#REF!</v>
      </c>
      <c r="T10" s="28" t="e">
        <f>#REF!</f>
        <v>#REF!</v>
      </c>
      <c r="U10" s="28" t="e">
        <f>#REF!</f>
        <v>#REF!</v>
      </c>
      <c r="V10" s="28" t="e">
        <f>#REF!</f>
        <v>#REF!</v>
      </c>
      <c r="W10" s="28" t="e">
        <f>#REF!</f>
        <v>#REF!</v>
      </c>
      <c r="X10" s="28" t="e">
        <f>#REF!</f>
        <v>#REF!</v>
      </c>
      <c r="Y10" s="28">
        <f>SUM(LARGE(G10:Q10,{1,2}))</f>
        <v>195</v>
      </c>
      <c r="Z10" s="26"/>
    </row>
    <row r="11" spans="1:26" s="26" customFormat="1" ht="14">
      <c r="A11" s="35">
        <f>RANK(Y11,Y$8:Y$11)</f>
        <v>4</v>
      </c>
      <c r="B11" s="35" t="s">
        <v>64</v>
      </c>
      <c r="C11" s="22">
        <v>2.7777777777777776E-2</v>
      </c>
      <c r="D11" s="27" t="s">
        <v>65</v>
      </c>
      <c r="E11" s="27"/>
      <c r="F11" s="29" t="s">
        <v>6</v>
      </c>
      <c r="G11" s="29">
        <f>IFERROR(VLOOKUP(F11,Table7[[Place]:[Points]],2),0)</f>
        <v>40</v>
      </c>
      <c r="H11" s="29"/>
      <c r="I11" s="36">
        <f>IFERROR(VLOOKUP(H11,Table7[[Place]:[Points]],2),0)</f>
        <v>0</v>
      </c>
      <c r="J11" s="29">
        <v>2</v>
      </c>
      <c r="K11" s="36">
        <f>IFERROR(VLOOKUP(J11,Table7[[Place]:[Points]],2),0)</f>
        <v>95</v>
      </c>
      <c r="L11" s="36"/>
      <c r="M11" s="36">
        <f>IFERROR(VLOOKUP(L11,Table7[[Place]:[Points]],2),0)</f>
        <v>0</v>
      </c>
      <c r="N11" s="36"/>
      <c r="O11" s="36">
        <f>IFERROR(VLOOKUP(N11,Table7[[Place]:[Points]],2),0)</f>
        <v>0</v>
      </c>
      <c r="P11" s="36"/>
      <c r="Q11" s="36">
        <f>IFERROR(VLOOKUP(P11,Table7[[Place]:[Points]],2),0)</f>
        <v>0</v>
      </c>
      <c r="R11" s="29">
        <f>SUM(G11,I11,K11,M11,O11,Q11)</f>
        <v>135</v>
      </c>
      <c r="S11" s="29" t="e">
        <f>#REF!</f>
        <v>#REF!</v>
      </c>
      <c r="T11" s="29" t="e">
        <f>#REF!</f>
        <v>#REF!</v>
      </c>
      <c r="U11" s="29" t="e">
        <f>#REF!</f>
        <v>#REF!</v>
      </c>
      <c r="V11" s="29" t="e">
        <f>#REF!</f>
        <v>#REF!</v>
      </c>
      <c r="W11" s="29" t="e">
        <f>#REF!</f>
        <v>#REF!</v>
      </c>
      <c r="X11" s="29" t="e">
        <f>#REF!</f>
        <v>#REF!</v>
      </c>
      <c r="Y11" s="35">
        <f>SUM(LARGE(G11:Q11,{1,2}))</f>
        <v>135</v>
      </c>
    </row>
    <row r="12" spans="1:26" s="26" customFormat="1" ht="14">
      <c r="A12" s="35">
        <v>5</v>
      </c>
      <c r="B12" s="40" t="s">
        <v>126</v>
      </c>
      <c r="C12" s="22"/>
      <c r="D12" s="27"/>
      <c r="E12" s="27"/>
      <c r="F12" s="35"/>
      <c r="G12" s="35"/>
      <c r="H12" s="35"/>
      <c r="I12" s="36"/>
      <c r="J12" s="35">
        <v>3</v>
      </c>
      <c r="K12" s="36">
        <v>91</v>
      </c>
      <c r="L12" s="36"/>
      <c r="M12" s="36"/>
      <c r="N12" s="36"/>
      <c r="O12" s="36"/>
      <c r="P12" s="36"/>
      <c r="Q12" s="36"/>
      <c r="R12" s="35">
        <v>91</v>
      </c>
      <c r="S12" s="35"/>
      <c r="T12" s="35"/>
      <c r="U12" s="35"/>
      <c r="V12" s="35"/>
      <c r="W12" s="35"/>
      <c r="X12" s="35"/>
      <c r="Y12" s="35">
        <v>91</v>
      </c>
    </row>
    <row r="13" spans="1:26" s="26" customFormat="1" ht="14">
      <c r="A13" s="35"/>
      <c r="B13" s="40"/>
      <c r="C13" s="22"/>
      <c r="D13" s="27"/>
      <c r="E13" s="27"/>
      <c r="F13" s="35"/>
      <c r="G13" s="35"/>
      <c r="H13" s="35"/>
      <c r="I13" s="36"/>
      <c r="J13" s="35"/>
      <c r="K13" s="36"/>
      <c r="L13" s="36"/>
      <c r="M13" s="36"/>
      <c r="N13" s="36"/>
      <c r="O13" s="36"/>
      <c r="P13" s="36"/>
      <c r="Q13" s="36"/>
      <c r="R13" s="35"/>
      <c r="S13" s="35"/>
      <c r="T13" s="35"/>
      <c r="U13" s="35"/>
      <c r="V13" s="35"/>
      <c r="W13" s="35"/>
      <c r="X13" s="35"/>
      <c r="Y13" s="35"/>
    </row>
    <row r="14" spans="1:26" ht="14">
      <c r="A14" s="28"/>
      <c r="B14" s="40"/>
      <c r="C14" s="12"/>
      <c r="D14" s="12"/>
      <c r="E14" s="12"/>
      <c r="F14" s="28">
        <f>COUNTIF(F8:F11,"&lt;&gt;")</f>
        <v>3</v>
      </c>
      <c r="G14" s="28"/>
      <c r="H14" s="35">
        <f>COUNTIF(H8:H11,"&lt;&gt;")</f>
        <v>3</v>
      </c>
      <c r="I14" s="28"/>
      <c r="J14" s="36">
        <v>4</v>
      </c>
      <c r="K14" s="36"/>
      <c r="L14" s="36">
        <f>COUNTIF(L8:L9,"&lt;&gt;")</f>
        <v>0</v>
      </c>
      <c r="M14" s="36"/>
      <c r="N14" s="36">
        <f>COUNTIF(N8:N9,"&lt;&gt;")</f>
        <v>0</v>
      </c>
      <c r="O14" s="36"/>
      <c r="P14" s="36">
        <f>COUNTIF(P8:P9,"&lt;&gt;")</f>
        <v>0</v>
      </c>
      <c r="Q14" s="36"/>
      <c r="R14" s="28"/>
      <c r="S14" s="28"/>
      <c r="T14" s="28"/>
      <c r="U14" s="28"/>
      <c r="V14" s="28"/>
      <c r="W14" s="28"/>
      <c r="X14" s="28"/>
      <c r="Y14" s="28"/>
    </row>
    <row r="15" spans="1:26" ht="14">
      <c r="A15" s="28"/>
      <c r="B15" s="28"/>
      <c r="C15" s="12"/>
      <c r="D15" s="12"/>
      <c r="E15" s="12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6" ht="14">
      <c r="A16" s="28"/>
      <c r="B16" s="28" t="s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45.75" customHeight="1">
      <c r="A17" s="31" t="s">
        <v>2</v>
      </c>
      <c r="B17" s="31" t="s">
        <v>0</v>
      </c>
      <c r="C17" s="31" t="s">
        <v>53</v>
      </c>
      <c r="D17" s="31" t="s">
        <v>55</v>
      </c>
      <c r="E17" s="31" t="s">
        <v>54</v>
      </c>
      <c r="F17" s="44" t="s">
        <v>56</v>
      </c>
      <c r="G17" s="44"/>
      <c r="H17" s="44" t="s">
        <v>57</v>
      </c>
      <c r="I17" s="44"/>
      <c r="J17" s="44" t="s">
        <v>58</v>
      </c>
      <c r="K17" s="44"/>
      <c r="L17" s="44" t="s">
        <v>59</v>
      </c>
      <c r="M17" s="44"/>
      <c r="N17" s="44" t="s">
        <v>60</v>
      </c>
      <c r="O17" s="44"/>
      <c r="P17" s="44" t="s">
        <v>61</v>
      </c>
      <c r="Q17" s="44"/>
      <c r="R17" s="31" t="s">
        <v>3</v>
      </c>
      <c r="S17" s="28" t="s">
        <v>36</v>
      </c>
      <c r="T17" s="28" t="s">
        <v>37</v>
      </c>
      <c r="U17" s="28" t="s">
        <v>38</v>
      </c>
      <c r="V17" s="28" t="s">
        <v>39</v>
      </c>
      <c r="W17" s="28" t="s">
        <v>40</v>
      </c>
      <c r="X17" s="28" t="s">
        <v>41</v>
      </c>
      <c r="Y17" s="43" t="s">
        <v>16</v>
      </c>
    </row>
    <row r="18" spans="1:25" ht="14">
      <c r="A18" s="28"/>
      <c r="B18" s="28"/>
      <c r="C18" s="28" t="s">
        <v>42</v>
      </c>
      <c r="D18" s="28" t="s">
        <v>42</v>
      </c>
      <c r="E18" s="28" t="s">
        <v>42</v>
      </c>
      <c r="F18" s="28" t="s">
        <v>4</v>
      </c>
      <c r="G18" s="28" t="s">
        <v>5</v>
      </c>
      <c r="H18" s="28" t="s">
        <v>4</v>
      </c>
      <c r="I18" s="28" t="s">
        <v>5</v>
      </c>
      <c r="J18" s="28" t="s">
        <v>4</v>
      </c>
      <c r="K18" s="28" t="s">
        <v>5</v>
      </c>
      <c r="L18" s="28" t="s">
        <v>4</v>
      </c>
      <c r="M18" s="28" t="s">
        <v>5</v>
      </c>
      <c r="N18" s="28" t="s">
        <v>4</v>
      </c>
      <c r="O18" s="28" t="s">
        <v>5</v>
      </c>
      <c r="P18" s="28" t="s">
        <v>4</v>
      </c>
      <c r="Q18" s="28" t="s">
        <v>5</v>
      </c>
      <c r="R18" s="28"/>
      <c r="S18" s="28"/>
      <c r="T18" s="28"/>
      <c r="U18" s="28"/>
      <c r="V18" s="28"/>
      <c r="W18" s="28"/>
      <c r="X18" s="28"/>
      <c r="Y18" s="43"/>
    </row>
    <row r="19" spans="1:25" ht="14">
      <c r="A19" s="28" t="s">
        <v>20</v>
      </c>
      <c r="B19" s="28" t="s">
        <v>21</v>
      </c>
      <c r="C19" s="30"/>
      <c r="D19" s="30"/>
      <c r="E19" s="30"/>
      <c r="F19" s="28" t="s">
        <v>23</v>
      </c>
      <c r="G19" s="28" t="s">
        <v>22</v>
      </c>
      <c r="H19" s="28" t="s">
        <v>24</v>
      </c>
      <c r="I19" s="28" t="s">
        <v>25</v>
      </c>
      <c r="J19" s="28" t="s">
        <v>26</v>
      </c>
      <c r="K19" s="28" t="s">
        <v>27</v>
      </c>
      <c r="L19" s="28" t="s">
        <v>28</v>
      </c>
      <c r="M19" s="28" t="s">
        <v>29</v>
      </c>
      <c r="N19" s="28" t="s">
        <v>30</v>
      </c>
      <c r="O19" s="28" t="s">
        <v>31</v>
      </c>
      <c r="P19" s="28" t="s">
        <v>32</v>
      </c>
      <c r="Q19" s="28" t="s">
        <v>33</v>
      </c>
      <c r="R19" s="28" t="s">
        <v>34</v>
      </c>
      <c r="S19" s="28" t="s">
        <v>36</v>
      </c>
      <c r="T19" s="28" t="s">
        <v>37</v>
      </c>
      <c r="U19" s="28" t="s">
        <v>38</v>
      </c>
      <c r="V19" s="28" t="s">
        <v>39</v>
      </c>
      <c r="W19" s="28" t="s">
        <v>40</v>
      </c>
      <c r="X19" s="28" t="s">
        <v>41</v>
      </c>
      <c r="Y19" s="28" t="s">
        <v>35</v>
      </c>
    </row>
    <row r="20" spans="1:25" ht="14">
      <c r="A20" s="28">
        <f>RANK(Y20,Y$20:Y$30)</f>
        <v>1</v>
      </c>
      <c r="B20" s="28" t="s">
        <v>67</v>
      </c>
      <c r="C20" s="23">
        <v>1.7499999999999998E-2</v>
      </c>
      <c r="D20" s="23">
        <v>2.8229166666666666E-2</v>
      </c>
      <c r="E20" s="23">
        <f>(C20+D20)</f>
        <v>4.5729166666666668E-2</v>
      </c>
      <c r="F20" s="28">
        <v>1</v>
      </c>
      <c r="G20" s="28">
        <f>IFERROR(VLOOKUP(F20,Table7[[Place]:[Points]],2),0)</f>
        <v>100</v>
      </c>
      <c r="H20" s="28">
        <v>1</v>
      </c>
      <c r="I20" s="28">
        <f>IFERROR(VLOOKUP(H20,Table7[[Place]:[Points]],2),0)</f>
        <v>100</v>
      </c>
      <c r="J20" s="28">
        <v>2</v>
      </c>
      <c r="K20" s="36">
        <f>IFERROR(VLOOKUP(J20,Table7[[Place]:[Points]],2),0)</f>
        <v>95</v>
      </c>
      <c r="L20" s="36"/>
      <c r="M20" s="36">
        <f>IFERROR(VLOOKUP(L20,Table7[[Place]:[Points]],2),0)</f>
        <v>0</v>
      </c>
      <c r="N20" s="36"/>
      <c r="O20" s="36">
        <f>IFERROR(VLOOKUP(N20,Table7[[Place]:[Points]],2),0)</f>
        <v>0</v>
      </c>
      <c r="P20" s="36"/>
      <c r="Q20" s="36">
        <f>IFERROR(VLOOKUP(P20,Table7[[Place]:[Points]],2),0)</f>
        <v>0</v>
      </c>
      <c r="R20" s="28">
        <f>SUM(G20,I20,K20,M20,O20,Q20)</f>
        <v>295</v>
      </c>
      <c r="S20" s="28" t="e">
        <f>#REF!</f>
        <v>#REF!</v>
      </c>
      <c r="T20" s="28" t="e">
        <f>#REF!</f>
        <v>#REF!</v>
      </c>
      <c r="U20" s="28" t="e">
        <f>#REF!</f>
        <v>#REF!</v>
      </c>
      <c r="V20" s="28" t="e">
        <f>#REF!</f>
        <v>#REF!</v>
      </c>
      <c r="W20" s="28" t="e">
        <f>#REF!</f>
        <v>#REF!</v>
      </c>
      <c r="X20" s="28" t="e">
        <f>#REF!</f>
        <v>#REF!</v>
      </c>
      <c r="Y20" s="28">
        <v>295</v>
      </c>
    </row>
    <row r="21" spans="1:25" ht="14">
      <c r="A21" s="35">
        <f>RANK(Y21,Y$20:Y$30)</f>
        <v>2</v>
      </c>
      <c r="B21" s="28" t="s">
        <v>68</v>
      </c>
      <c r="C21" s="23">
        <v>1.7708333333333333E-2</v>
      </c>
      <c r="D21" s="23">
        <v>2.9618055555555554E-2</v>
      </c>
      <c r="E21" s="23">
        <f>(C21+D21)</f>
        <v>4.732638888888889E-2</v>
      </c>
      <c r="F21" s="28">
        <v>2</v>
      </c>
      <c r="G21" s="28">
        <f>IFERROR(VLOOKUP(F21,Table7[[Place]:[Points]],2),0)</f>
        <v>95</v>
      </c>
      <c r="H21" s="28">
        <v>2</v>
      </c>
      <c r="I21" s="28">
        <f>IFERROR(VLOOKUP(H21,Table7[[Place]:[Points]],2),0)</f>
        <v>95</v>
      </c>
      <c r="J21" s="28">
        <v>6</v>
      </c>
      <c r="K21" s="36">
        <f>IFERROR(VLOOKUP(J21,Table7[[Place]:[Points]],2),0)</f>
        <v>85</v>
      </c>
      <c r="L21" s="36"/>
      <c r="M21" s="36">
        <f>IFERROR(VLOOKUP(L21,Table7[[Place]:[Points]],2),0)</f>
        <v>0</v>
      </c>
      <c r="N21" s="36"/>
      <c r="O21" s="36">
        <f>IFERROR(VLOOKUP(N21,Table7[[Place]:[Points]],2),0)</f>
        <v>0</v>
      </c>
      <c r="P21" s="36"/>
      <c r="Q21" s="36">
        <f>IFERROR(VLOOKUP(P21,Table7[[Place]:[Points]],2),0)</f>
        <v>0</v>
      </c>
      <c r="R21" s="28">
        <f>SUM(G21,I21,K21,M21,O21,Q21)</f>
        <v>275</v>
      </c>
      <c r="S21" s="28" t="e">
        <f>#REF!</f>
        <v>#REF!</v>
      </c>
      <c r="T21" s="28" t="e">
        <f>#REF!</f>
        <v>#REF!</v>
      </c>
      <c r="U21" s="28" t="e">
        <f>#REF!</f>
        <v>#REF!</v>
      </c>
      <c r="V21" s="28" t="e">
        <f>#REF!</f>
        <v>#REF!</v>
      </c>
      <c r="W21" s="28" t="e">
        <f>#REF!</f>
        <v>#REF!</v>
      </c>
      <c r="X21" s="28" t="e">
        <f>#REF!</f>
        <v>#REF!</v>
      </c>
      <c r="Y21" s="35">
        <v>275</v>
      </c>
    </row>
    <row r="22" spans="1:25" ht="14">
      <c r="A22" s="35">
        <f>RANK(Y22,Y$20:Y$30)</f>
        <v>3</v>
      </c>
      <c r="B22" s="28" t="s">
        <v>70</v>
      </c>
      <c r="C22" s="23">
        <v>1.8148148148148146E-2</v>
      </c>
      <c r="D22" s="23">
        <v>3.6574074074074071E-2</v>
      </c>
      <c r="E22" s="23">
        <f>(C22+D22)</f>
        <v>5.4722222222222214E-2</v>
      </c>
      <c r="F22" s="28">
        <v>4</v>
      </c>
      <c r="G22" s="28">
        <f>IFERROR(VLOOKUP(F22,Table7[[Place]:[Points]],2),0)</f>
        <v>88</v>
      </c>
      <c r="H22" s="28">
        <v>5</v>
      </c>
      <c r="I22" s="36">
        <f>IFERROR(VLOOKUP(H22,Table7[[Place]:[Points]],2),0)</f>
        <v>86</v>
      </c>
      <c r="J22" s="28">
        <v>3</v>
      </c>
      <c r="K22" s="36">
        <f>IFERROR(VLOOKUP(J22,Table7[[Place]:[Points]],2),0)</f>
        <v>91</v>
      </c>
      <c r="L22" s="36"/>
      <c r="M22" s="36">
        <f>IFERROR(VLOOKUP(L22,Table7[[Place]:[Points]],2),0)</f>
        <v>0</v>
      </c>
      <c r="N22" s="36"/>
      <c r="O22" s="36">
        <f>IFERROR(VLOOKUP(N22,Table7[[Place]:[Points]],2),0)</f>
        <v>0</v>
      </c>
      <c r="P22" s="36"/>
      <c r="Q22" s="36">
        <f>IFERROR(VLOOKUP(P22,Table7[[Place]:[Points]],2),0)</f>
        <v>0</v>
      </c>
      <c r="R22" s="28">
        <f>SUM(G22,I22,K22,M22,O22,Q22)</f>
        <v>265</v>
      </c>
      <c r="S22" s="28" t="e">
        <f>#REF!</f>
        <v>#REF!</v>
      </c>
      <c r="T22" s="28" t="e">
        <f>#REF!</f>
        <v>#REF!</v>
      </c>
      <c r="U22" s="28" t="e">
        <f>#REF!</f>
        <v>#REF!</v>
      </c>
      <c r="V22" s="28" t="e">
        <f>#REF!</f>
        <v>#REF!</v>
      </c>
      <c r="W22" s="28" t="e">
        <f>#REF!</f>
        <v>#REF!</v>
      </c>
      <c r="X22" s="28" t="e">
        <f>#REF!</f>
        <v>#REF!</v>
      </c>
      <c r="Y22" s="35">
        <v>265</v>
      </c>
    </row>
    <row r="23" spans="1:25" ht="14">
      <c r="A23" s="35">
        <f>RANK(Y23,Y$20:Y$30)</f>
        <v>4</v>
      </c>
      <c r="B23" s="28" t="s">
        <v>73</v>
      </c>
      <c r="C23" s="23" t="s">
        <v>75</v>
      </c>
      <c r="D23" s="23" t="s">
        <v>75</v>
      </c>
      <c r="E23" s="23"/>
      <c r="F23" s="28">
        <v>5</v>
      </c>
      <c r="G23" s="28">
        <f>IFERROR(VLOOKUP(F23,Table7[[Place]:[Points]],2),0)</f>
        <v>86</v>
      </c>
      <c r="H23" s="28">
        <v>3</v>
      </c>
      <c r="I23" s="36">
        <f>IFERROR(VLOOKUP(H23,Table7[[Place]:[Points]],2),0)</f>
        <v>91</v>
      </c>
      <c r="J23" s="28"/>
      <c r="K23" s="36">
        <f>IFERROR(VLOOKUP(J23,Table7[[Place]:[Points]],2),0)</f>
        <v>0</v>
      </c>
      <c r="L23" s="36"/>
      <c r="M23" s="36">
        <f>IFERROR(VLOOKUP(L23,Table7[[Place]:[Points]],2),0)</f>
        <v>0</v>
      </c>
      <c r="N23" s="36"/>
      <c r="O23" s="36">
        <f>IFERROR(VLOOKUP(N23,Table7[[Place]:[Points]],2),0)</f>
        <v>0</v>
      </c>
      <c r="P23" s="36"/>
      <c r="Q23" s="36">
        <f>IFERROR(VLOOKUP(P23,Table7[[Place]:[Points]],2),0)</f>
        <v>0</v>
      </c>
      <c r="R23" s="28">
        <f>SUM(G23,I23,K23,M23,O23,Q23)</f>
        <v>177</v>
      </c>
      <c r="S23" s="28" t="e">
        <f>#REF!</f>
        <v>#REF!</v>
      </c>
      <c r="T23" s="28" t="e">
        <f>#REF!</f>
        <v>#REF!</v>
      </c>
      <c r="U23" s="28" t="e">
        <f>#REF!</f>
        <v>#REF!</v>
      </c>
      <c r="V23" s="28" t="e">
        <f>#REF!</f>
        <v>#REF!</v>
      </c>
      <c r="W23" s="28" t="e">
        <f>#REF!</f>
        <v>#REF!</v>
      </c>
      <c r="X23" s="28" t="e">
        <f>#REF!</f>
        <v>#REF!</v>
      </c>
      <c r="Y23" s="35">
        <f>SUM(LARGE(G23:Q23,{1,2}))</f>
        <v>177</v>
      </c>
    </row>
    <row r="24" spans="1:25" ht="14">
      <c r="A24" s="35">
        <f>RANK(Y24,Y$20:Y$30)</f>
        <v>5</v>
      </c>
      <c r="B24" s="34" t="s">
        <v>112</v>
      </c>
      <c r="C24" s="23"/>
      <c r="D24" s="23"/>
      <c r="E24" s="23"/>
      <c r="F24" s="28"/>
      <c r="G24" s="36">
        <v>0</v>
      </c>
      <c r="H24" s="28">
        <v>4</v>
      </c>
      <c r="I24" s="35">
        <v>88</v>
      </c>
      <c r="J24" s="28">
        <v>4</v>
      </c>
      <c r="K24" s="36">
        <v>88</v>
      </c>
      <c r="L24" s="36"/>
      <c r="M24" s="36">
        <v>0</v>
      </c>
      <c r="N24" s="36"/>
      <c r="O24" s="36">
        <v>0</v>
      </c>
      <c r="P24" s="36"/>
      <c r="Q24" s="36">
        <v>0</v>
      </c>
      <c r="R24" s="28">
        <v>176</v>
      </c>
      <c r="S24" s="28"/>
      <c r="T24" s="28"/>
      <c r="U24" s="28"/>
      <c r="V24" s="28"/>
      <c r="W24" s="28"/>
      <c r="X24" s="28"/>
      <c r="Y24" s="35">
        <v>176</v>
      </c>
    </row>
    <row r="25" spans="1:25" s="26" customFormat="1" ht="14">
      <c r="A25" s="35">
        <v>6</v>
      </c>
      <c r="B25" s="40" t="s">
        <v>119</v>
      </c>
      <c r="C25" s="23"/>
      <c r="D25" s="23"/>
      <c r="E25" s="23"/>
      <c r="F25" s="35"/>
      <c r="G25" s="35"/>
      <c r="H25" s="35"/>
      <c r="I25" s="36"/>
      <c r="J25" s="35">
        <v>1</v>
      </c>
      <c r="K25" s="36">
        <v>100</v>
      </c>
      <c r="L25" s="36"/>
      <c r="M25" s="36"/>
      <c r="N25" s="36"/>
      <c r="O25" s="36"/>
      <c r="P25" s="36"/>
      <c r="Q25" s="36"/>
      <c r="R25" s="35">
        <v>100</v>
      </c>
      <c r="S25" s="35"/>
      <c r="T25" s="35"/>
      <c r="U25" s="35"/>
      <c r="V25" s="35"/>
      <c r="W25" s="35"/>
      <c r="X25" s="35"/>
      <c r="Y25" s="35">
        <v>100</v>
      </c>
    </row>
    <row r="26" spans="1:25" ht="14">
      <c r="A26" s="35">
        <f>RANK(Y26,Y$20:Y$30)</f>
        <v>7</v>
      </c>
      <c r="B26" s="28" t="s">
        <v>69</v>
      </c>
      <c r="C26" s="23">
        <v>1.8310185185185186E-2</v>
      </c>
      <c r="D26" s="23">
        <v>3.2777777777777781E-2</v>
      </c>
      <c r="E26" s="23">
        <f>(C26+D26)</f>
        <v>5.1087962962962967E-2</v>
      </c>
      <c r="F26" s="28">
        <v>3</v>
      </c>
      <c r="G26" s="28">
        <f>IFERROR(VLOOKUP(F26,Table7[[Place]:[Points]],2),0)</f>
        <v>91</v>
      </c>
      <c r="H26" s="28"/>
      <c r="I26" s="36">
        <f>IFERROR(VLOOKUP(H26,Table7[[Place]:[Points]],2),0)</f>
        <v>0</v>
      </c>
      <c r="J26" s="28"/>
      <c r="K26" s="36">
        <f>IFERROR(VLOOKUP(J26,Table7[[Place]:[Points]],2),0)</f>
        <v>0</v>
      </c>
      <c r="L26" s="36"/>
      <c r="M26" s="36">
        <f>IFERROR(VLOOKUP(L26,Table7[[Place]:[Points]],2),0)</f>
        <v>0</v>
      </c>
      <c r="N26" s="36"/>
      <c r="O26" s="36">
        <f>IFERROR(VLOOKUP(N26,Table7[[Place]:[Points]],2),0)</f>
        <v>0</v>
      </c>
      <c r="P26" s="36"/>
      <c r="Q26" s="36">
        <f>IFERROR(VLOOKUP(P26,Table7[[Place]:[Points]],2),0)</f>
        <v>0</v>
      </c>
      <c r="R26" s="28">
        <f>SUM(G26,I26,K26,M26,O26,Q26)</f>
        <v>91</v>
      </c>
      <c r="S26" s="28" t="e">
        <f>#REF!</f>
        <v>#REF!</v>
      </c>
      <c r="T26" s="28" t="e">
        <f>#REF!</f>
        <v>#REF!</v>
      </c>
      <c r="U26" s="28" t="e">
        <f>#REF!</f>
        <v>#REF!</v>
      </c>
      <c r="V26" s="28" t="e">
        <f>#REF!</f>
        <v>#REF!</v>
      </c>
      <c r="W26" s="28" t="e">
        <f>#REF!</f>
        <v>#REF!</v>
      </c>
      <c r="X26" s="28" t="e">
        <f>#REF!</f>
        <v>#REF!</v>
      </c>
      <c r="Y26" s="35">
        <f>SUM(LARGE(G26:Q26,{1,2}))</f>
        <v>91</v>
      </c>
    </row>
    <row r="27" spans="1:25" s="26" customFormat="1" ht="14">
      <c r="A27" s="35">
        <v>8</v>
      </c>
      <c r="B27" s="40" t="s">
        <v>127</v>
      </c>
      <c r="C27" s="23"/>
      <c r="D27" s="23"/>
      <c r="E27" s="23"/>
      <c r="F27" s="35"/>
      <c r="G27" s="36"/>
      <c r="H27" s="35"/>
      <c r="I27" s="35"/>
      <c r="J27" s="35">
        <v>5</v>
      </c>
      <c r="K27" s="36">
        <v>86</v>
      </c>
      <c r="L27" s="36"/>
      <c r="M27" s="36"/>
      <c r="N27" s="36"/>
      <c r="O27" s="36"/>
      <c r="P27" s="36"/>
      <c r="Q27" s="36"/>
      <c r="R27" s="35">
        <v>86</v>
      </c>
      <c r="S27" s="35"/>
      <c r="T27" s="35"/>
      <c r="U27" s="35"/>
      <c r="V27" s="35"/>
      <c r="W27" s="35"/>
      <c r="X27" s="35"/>
      <c r="Y27" s="35">
        <v>86</v>
      </c>
    </row>
    <row r="28" spans="1:25" ht="14">
      <c r="A28" s="35">
        <f>RANK(Y28,Y$20:Y$30)</f>
        <v>9</v>
      </c>
      <c r="B28" s="34" t="s">
        <v>113</v>
      </c>
      <c r="C28" s="23"/>
      <c r="D28" s="23"/>
      <c r="E28" s="23"/>
      <c r="F28" s="28"/>
      <c r="G28" s="36">
        <v>0</v>
      </c>
      <c r="H28" s="28">
        <v>6</v>
      </c>
      <c r="I28" s="35">
        <v>85</v>
      </c>
      <c r="J28" s="28"/>
      <c r="K28" s="36">
        <v>0</v>
      </c>
      <c r="L28" s="36"/>
      <c r="M28" s="36">
        <v>0</v>
      </c>
      <c r="N28" s="36"/>
      <c r="O28" s="36">
        <v>0</v>
      </c>
      <c r="P28" s="36"/>
      <c r="Q28" s="36">
        <v>0</v>
      </c>
      <c r="R28" s="28">
        <v>85</v>
      </c>
      <c r="S28" s="28"/>
      <c r="T28" s="28"/>
      <c r="U28" s="28"/>
      <c r="V28" s="28"/>
      <c r="W28" s="28"/>
      <c r="X28" s="28"/>
      <c r="Y28" s="35">
        <f>SUM(LARGE(G28:Q28,{1}))</f>
        <v>85</v>
      </c>
    </row>
    <row r="29" spans="1:25" s="26" customFormat="1" ht="14">
      <c r="A29" s="35">
        <f>RANK(Y29,Y$20:Y$30)</f>
        <v>10</v>
      </c>
      <c r="B29" s="35" t="s">
        <v>72</v>
      </c>
      <c r="C29" s="23">
        <v>1.6180555555555556E-2</v>
      </c>
      <c r="D29" s="23" t="s">
        <v>65</v>
      </c>
      <c r="E29" s="23"/>
      <c r="F29" s="29" t="s">
        <v>6</v>
      </c>
      <c r="G29" s="35">
        <f>IFERROR(VLOOKUP(F29,Table7[[Place]:[Points]],2),0)</f>
        <v>40</v>
      </c>
      <c r="H29" s="29"/>
      <c r="I29" s="36">
        <f>IFERROR(VLOOKUP(H29,Table7[[Place]:[Points]],2),0)</f>
        <v>0</v>
      </c>
      <c r="J29" s="29"/>
      <c r="K29" s="36">
        <f>IFERROR(VLOOKUP(J29,Table7[[Place]:[Points]],2),0)</f>
        <v>0</v>
      </c>
      <c r="L29" s="36"/>
      <c r="M29" s="36">
        <f>IFERROR(VLOOKUP(L29,Table7[[Place]:[Points]],2),0)</f>
        <v>0</v>
      </c>
      <c r="N29" s="36"/>
      <c r="O29" s="36">
        <f>IFERROR(VLOOKUP(N29,Table7[[Place]:[Points]],2),0)</f>
        <v>0</v>
      </c>
      <c r="P29" s="36"/>
      <c r="Q29" s="36">
        <f>IFERROR(VLOOKUP(P29,Table7[[Place]:[Points]],2),0)</f>
        <v>0</v>
      </c>
      <c r="R29" s="29">
        <f>SUM(G29,I29,K29,M29,O29,Q29)</f>
        <v>40</v>
      </c>
      <c r="S29" s="29" t="e">
        <f>#REF!</f>
        <v>#REF!</v>
      </c>
      <c r="T29" s="29" t="e">
        <f>#REF!</f>
        <v>#REF!</v>
      </c>
      <c r="U29" s="29" t="e">
        <f>#REF!</f>
        <v>#REF!</v>
      </c>
      <c r="V29" s="29" t="e">
        <f>#REF!</f>
        <v>#REF!</v>
      </c>
      <c r="W29" s="29" t="e">
        <f>#REF!</f>
        <v>#REF!</v>
      </c>
      <c r="X29" s="29" t="e">
        <f>#REF!</f>
        <v>#REF!</v>
      </c>
      <c r="Y29" s="35">
        <f>SUM(LARGE(G29:Q29,{1,2}))</f>
        <v>40</v>
      </c>
    </row>
    <row r="30" spans="1:25" s="26" customFormat="1" ht="14">
      <c r="A30" s="35">
        <f>RANK(Y30,Y$20:Y$30)</f>
        <v>10</v>
      </c>
      <c r="B30" s="35" t="s">
        <v>74</v>
      </c>
      <c r="C30" s="23" t="s">
        <v>6</v>
      </c>
      <c r="D30" s="23" t="s">
        <v>65</v>
      </c>
      <c r="E30" s="23"/>
      <c r="F30" s="29" t="s">
        <v>6</v>
      </c>
      <c r="G30" s="35">
        <f>IFERROR(VLOOKUP(F30,Table7[[Place]:[Points]],2),0)</f>
        <v>40</v>
      </c>
      <c r="H30" s="29"/>
      <c r="I30" s="36">
        <f>IFERROR(VLOOKUP(H30,Table7[[Place]:[Points]],2),0)</f>
        <v>0</v>
      </c>
      <c r="J30" s="29"/>
      <c r="K30" s="36">
        <f>IFERROR(VLOOKUP(J30,Table7[[Place]:[Points]],2),0)</f>
        <v>0</v>
      </c>
      <c r="L30" s="36"/>
      <c r="M30" s="36">
        <f>IFERROR(VLOOKUP(L30,Table7[[Place]:[Points]],2),0)</f>
        <v>0</v>
      </c>
      <c r="N30" s="36"/>
      <c r="O30" s="36">
        <f>IFERROR(VLOOKUP(N30,Table7[[Place]:[Points]],2),0)</f>
        <v>0</v>
      </c>
      <c r="P30" s="36"/>
      <c r="Q30" s="36">
        <f>IFERROR(VLOOKUP(P30,Table7[[Place]:[Points]],2),0)</f>
        <v>0</v>
      </c>
      <c r="R30" s="29">
        <f>SUM(G30,I30,K30,M30,O30,Q30)</f>
        <v>40</v>
      </c>
      <c r="S30" s="29" t="e">
        <f>#REF!</f>
        <v>#REF!</v>
      </c>
      <c r="T30" s="29" t="e">
        <f>#REF!</f>
        <v>#REF!</v>
      </c>
      <c r="U30" s="29" t="e">
        <f>#REF!</f>
        <v>#REF!</v>
      </c>
      <c r="V30" s="29" t="e">
        <f>#REF!</f>
        <v>#REF!</v>
      </c>
      <c r="W30" s="29" t="e">
        <f>#REF!</f>
        <v>#REF!</v>
      </c>
      <c r="X30" s="29" t="e">
        <f>#REF!</f>
        <v>#REF!</v>
      </c>
      <c r="Y30" s="35">
        <f>SUM(LARGE(G30:Q30,{1,2}))</f>
        <v>40</v>
      </c>
    </row>
    <row r="32" spans="1:25" ht="14">
      <c r="A32" s="28"/>
      <c r="B32" s="28"/>
      <c r="C32" s="10"/>
      <c r="D32" s="10"/>
      <c r="E32" s="10"/>
      <c r="F32" s="28">
        <f>COUNTIF(F20:F30,"&lt;&gt;")</f>
        <v>7</v>
      </c>
      <c r="G32" s="28"/>
      <c r="H32" s="35">
        <f>COUNTIF(H20:H30,"&lt;&gt;")</f>
        <v>6</v>
      </c>
      <c r="I32" s="28"/>
      <c r="J32" s="36">
        <f>COUNTIF(J20:J28,"&lt;&gt;")</f>
        <v>6</v>
      </c>
      <c r="K32" s="36"/>
      <c r="L32" s="36">
        <f>COUNTIF(L20:L28,"&lt;&gt;")</f>
        <v>0</v>
      </c>
      <c r="M32" s="36"/>
      <c r="N32" s="36">
        <f>COUNTIF(N20:N28,"&lt;&gt;")</f>
        <v>0</v>
      </c>
      <c r="O32" s="36"/>
      <c r="P32" s="36">
        <f>COUNTIF(P20:P28,"&lt;&gt;")</f>
        <v>0</v>
      </c>
      <c r="Q32" s="36"/>
      <c r="R32" s="28"/>
      <c r="S32" s="28"/>
      <c r="T32" s="28"/>
      <c r="U32" s="28"/>
      <c r="V32" s="28"/>
      <c r="W32" s="28"/>
      <c r="X32" s="28"/>
      <c r="Y32" s="28"/>
    </row>
    <row r="33" spans="1:25" ht="14">
      <c r="A33" s="28"/>
      <c r="B33" s="28"/>
      <c r="C33" s="10"/>
      <c r="D33" s="10"/>
      <c r="E33" s="1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4">
      <c r="A34" s="28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33" customFormat="1" ht="45.75" customHeight="1">
      <c r="A35" s="31" t="s">
        <v>2</v>
      </c>
      <c r="B35" s="31" t="s">
        <v>0</v>
      </c>
      <c r="C35" s="31" t="s">
        <v>53</v>
      </c>
      <c r="D35" s="31" t="s">
        <v>55</v>
      </c>
      <c r="E35" s="31" t="s">
        <v>54</v>
      </c>
      <c r="F35" s="44" t="s">
        <v>108</v>
      </c>
      <c r="G35" s="44"/>
      <c r="H35" s="44" t="s">
        <v>57</v>
      </c>
      <c r="I35" s="44"/>
      <c r="J35" s="44" t="s">
        <v>107</v>
      </c>
      <c r="K35" s="44"/>
      <c r="L35" s="44" t="s">
        <v>106</v>
      </c>
      <c r="M35" s="44"/>
      <c r="N35" s="44" t="s">
        <v>105</v>
      </c>
      <c r="O35" s="44"/>
      <c r="P35" s="44" t="s">
        <v>61</v>
      </c>
      <c r="Q35" s="44"/>
      <c r="R35" s="31" t="s">
        <v>3</v>
      </c>
      <c r="S35" s="31" t="s">
        <v>36</v>
      </c>
      <c r="T35" s="31" t="s">
        <v>37</v>
      </c>
      <c r="U35" s="31" t="s">
        <v>38</v>
      </c>
      <c r="V35" s="31" t="s">
        <v>39</v>
      </c>
      <c r="W35" s="31" t="s">
        <v>40</v>
      </c>
      <c r="X35" s="31" t="s">
        <v>41</v>
      </c>
      <c r="Y35" s="43" t="s">
        <v>16</v>
      </c>
    </row>
    <row r="36" spans="1:25" ht="14">
      <c r="A36" s="28"/>
      <c r="B36" s="28"/>
      <c r="C36" s="28" t="s">
        <v>42</v>
      </c>
      <c r="D36" s="28" t="s">
        <v>42</v>
      </c>
      <c r="E36" s="28" t="s">
        <v>42</v>
      </c>
      <c r="F36" s="28" t="s">
        <v>4</v>
      </c>
      <c r="G36" s="28" t="s">
        <v>5</v>
      </c>
      <c r="H36" s="28" t="s">
        <v>4</v>
      </c>
      <c r="I36" s="28" t="s">
        <v>5</v>
      </c>
      <c r="J36" s="28" t="s">
        <v>4</v>
      </c>
      <c r="K36" s="28" t="s">
        <v>5</v>
      </c>
      <c r="L36" s="28" t="s">
        <v>4</v>
      </c>
      <c r="M36" s="28" t="s">
        <v>5</v>
      </c>
      <c r="N36" s="28" t="s">
        <v>4</v>
      </c>
      <c r="O36" s="28" t="s">
        <v>5</v>
      </c>
      <c r="P36" s="28" t="s">
        <v>4</v>
      </c>
      <c r="Q36" s="28" t="s">
        <v>5</v>
      </c>
      <c r="R36" s="28"/>
      <c r="S36" s="28"/>
      <c r="T36" s="28"/>
      <c r="U36" s="28"/>
      <c r="V36" s="28"/>
      <c r="W36" s="28"/>
      <c r="X36" s="28"/>
      <c r="Y36" s="43"/>
    </row>
    <row r="37" spans="1:25" ht="15" customHeight="1">
      <c r="A37" s="28" t="s">
        <v>20</v>
      </c>
      <c r="B37" s="28" t="s">
        <v>21</v>
      </c>
      <c r="C37" s="30"/>
      <c r="D37" s="30"/>
      <c r="E37" s="30"/>
      <c r="F37" s="28" t="s">
        <v>23</v>
      </c>
      <c r="G37" s="28" t="s">
        <v>22</v>
      </c>
      <c r="H37" s="28" t="s">
        <v>24</v>
      </c>
      <c r="I37" s="28" t="s">
        <v>25</v>
      </c>
      <c r="J37" s="28" t="s">
        <v>26</v>
      </c>
      <c r="K37" s="28" t="s">
        <v>27</v>
      </c>
      <c r="L37" s="28" t="s">
        <v>28</v>
      </c>
      <c r="M37" s="28" t="s">
        <v>29</v>
      </c>
      <c r="N37" s="28" t="s">
        <v>30</v>
      </c>
      <c r="O37" s="28" t="s">
        <v>31</v>
      </c>
      <c r="P37" s="28" t="s">
        <v>32</v>
      </c>
      <c r="Q37" s="28" t="s">
        <v>33</v>
      </c>
      <c r="R37" s="28" t="s">
        <v>34</v>
      </c>
      <c r="S37" s="28" t="s">
        <v>36</v>
      </c>
      <c r="T37" s="28" t="s">
        <v>37</v>
      </c>
      <c r="U37" s="28" t="s">
        <v>38</v>
      </c>
      <c r="V37" s="28" t="s">
        <v>39</v>
      </c>
      <c r="W37" s="28" t="s">
        <v>40</v>
      </c>
      <c r="X37" s="28" t="s">
        <v>41</v>
      </c>
      <c r="Y37" s="28" t="s">
        <v>35</v>
      </c>
    </row>
    <row r="38" spans="1:25" ht="14">
      <c r="A38" s="28">
        <f>RANK(Y38,Y$38:Y$39)</f>
        <v>1</v>
      </c>
      <c r="B38" s="28" t="s">
        <v>76</v>
      </c>
      <c r="C38" s="22">
        <v>1.5671296296296298E-2</v>
      </c>
      <c r="D38" s="22">
        <v>2.8668981481481479E-2</v>
      </c>
      <c r="E38" s="22">
        <f t="shared" ref="E38:E39" si="0">(C38+D38)</f>
        <v>4.4340277777777777E-2</v>
      </c>
      <c r="F38" s="28">
        <v>1</v>
      </c>
      <c r="G38" s="28">
        <f>IFERROR(VLOOKUP(F38,Table7[[Place]:[Points]],2),0)</f>
        <v>100</v>
      </c>
      <c r="H38" s="28">
        <v>1</v>
      </c>
      <c r="I38" s="28">
        <f>IFERROR(VLOOKUP(H38,Table7[[Place]:[Points]],2),0)</f>
        <v>100</v>
      </c>
      <c r="J38" s="28">
        <v>2</v>
      </c>
      <c r="K38" s="36">
        <f>IFERROR(VLOOKUP(J38,Table7[[Place]:[Points]],2),0)</f>
        <v>95</v>
      </c>
      <c r="L38" s="36"/>
      <c r="M38" s="36">
        <f>IFERROR(VLOOKUP(L38,Table7[[Place]:[Points]],2),0)</f>
        <v>0</v>
      </c>
      <c r="N38" s="36"/>
      <c r="O38" s="36">
        <f>IFERROR(VLOOKUP(N38,Table7[[Place]:[Points]],2),0)</f>
        <v>0</v>
      </c>
      <c r="P38" s="36"/>
      <c r="Q38" s="36">
        <f>IFERROR(VLOOKUP(P38,Table7[[Place]:[Points]],2),0)</f>
        <v>0</v>
      </c>
      <c r="R38" s="28">
        <f t="shared" ref="R38:R39" si="1">SUM(G38,I38,K38,M38,O38,Q38)</f>
        <v>295</v>
      </c>
      <c r="S38" s="28" t="e">
        <f>#REF!</f>
        <v>#REF!</v>
      </c>
      <c r="T38" s="28" t="e">
        <f>#REF!</f>
        <v>#REF!</v>
      </c>
      <c r="U38" s="28" t="e">
        <f>#REF!</f>
        <v>#REF!</v>
      </c>
      <c r="V38" s="28" t="e">
        <f>#REF!</f>
        <v>#REF!</v>
      </c>
      <c r="W38" s="28" t="e">
        <f>#REF!</f>
        <v>#REF!</v>
      </c>
      <c r="X38" s="28" t="e">
        <f>#REF!</f>
        <v>#REF!</v>
      </c>
      <c r="Y38" s="28">
        <v>295</v>
      </c>
    </row>
    <row r="39" spans="1:25" ht="14">
      <c r="A39" s="28">
        <f>RANK(Y39,Y$38:Y$39)</f>
        <v>2</v>
      </c>
      <c r="B39" s="28" t="s">
        <v>77</v>
      </c>
      <c r="C39" s="25">
        <v>1.6655092592592593E-2</v>
      </c>
      <c r="D39" s="25">
        <v>3.1493055555555559E-2</v>
      </c>
      <c r="E39" s="25">
        <f t="shared" si="0"/>
        <v>4.8148148148148148E-2</v>
      </c>
      <c r="F39" s="28">
        <v>2</v>
      </c>
      <c r="G39" s="28">
        <f>IFERROR(VLOOKUP(F39,Table7[[Place]:[Points]],2),0)</f>
        <v>95</v>
      </c>
      <c r="H39" s="28"/>
      <c r="I39" s="36">
        <f>IFERROR(VLOOKUP(H39,Table7[[Place]:[Points]],2),0)</f>
        <v>0</v>
      </c>
      <c r="J39" s="28">
        <v>4</v>
      </c>
      <c r="K39" s="36">
        <f>IFERROR(VLOOKUP(J39,Table7[[Place]:[Points]],2),0)</f>
        <v>88</v>
      </c>
      <c r="L39" s="36"/>
      <c r="M39" s="36">
        <f>IFERROR(VLOOKUP(L39,Table7[[Place]:[Points]],2),0)</f>
        <v>0</v>
      </c>
      <c r="N39" s="36"/>
      <c r="O39" s="36">
        <f>IFERROR(VLOOKUP(N39,Table7[[Place]:[Points]],2),0)</f>
        <v>0</v>
      </c>
      <c r="P39" s="36"/>
      <c r="Q39" s="36">
        <f>IFERROR(VLOOKUP(P39,Table7[[Place]:[Points]],2),0)</f>
        <v>0</v>
      </c>
      <c r="R39" s="28">
        <f t="shared" si="1"/>
        <v>183</v>
      </c>
      <c r="S39" s="28" t="e">
        <f>#REF!</f>
        <v>#REF!</v>
      </c>
      <c r="T39" s="28" t="e">
        <f>#REF!</f>
        <v>#REF!</v>
      </c>
      <c r="U39" s="28" t="e">
        <f>#REF!</f>
        <v>#REF!</v>
      </c>
      <c r="V39" s="28" t="e">
        <f>#REF!</f>
        <v>#REF!</v>
      </c>
      <c r="W39" s="28" t="e">
        <f>#REF!</f>
        <v>#REF!</v>
      </c>
      <c r="X39" s="28" t="e">
        <f>#REF!</f>
        <v>#REF!</v>
      </c>
      <c r="Y39" s="28">
        <v>183</v>
      </c>
    </row>
    <row r="40" spans="1:25" s="26" customFormat="1" ht="14">
      <c r="A40" s="35">
        <v>3</v>
      </c>
      <c r="B40" s="40" t="s">
        <v>128</v>
      </c>
      <c r="C40" s="25"/>
      <c r="D40" s="25"/>
      <c r="E40" s="25"/>
      <c r="F40" s="35"/>
      <c r="G40" s="35"/>
      <c r="H40" s="35"/>
      <c r="I40" s="36"/>
      <c r="J40" s="35">
        <v>1</v>
      </c>
      <c r="K40" s="36">
        <v>100</v>
      </c>
      <c r="L40" s="36"/>
      <c r="M40" s="36"/>
      <c r="N40" s="36"/>
      <c r="O40" s="36"/>
      <c r="P40" s="36"/>
      <c r="Q40" s="36"/>
      <c r="R40" s="35">
        <v>100</v>
      </c>
      <c r="S40" s="35"/>
      <c r="T40" s="35"/>
      <c r="U40" s="35"/>
      <c r="V40" s="35"/>
      <c r="W40" s="35"/>
      <c r="X40" s="35"/>
      <c r="Y40" s="35">
        <v>100</v>
      </c>
    </row>
    <row r="41" spans="1:25" s="26" customFormat="1" ht="14">
      <c r="A41" s="35">
        <v>4</v>
      </c>
      <c r="B41" s="40" t="s">
        <v>129</v>
      </c>
      <c r="C41" s="25"/>
      <c r="D41" s="25"/>
      <c r="E41" s="25"/>
      <c r="F41" s="35"/>
      <c r="G41" s="35"/>
      <c r="H41" s="35"/>
      <c r="I41" s="36"/>
      <c r="J41" s="35">
        <v>3</v>
      </c>
      <c r="K41" s="36">
        <v>91</v>
      </c>
      <c r="L41" s="36"/>
      <c r="M41" s="36"/>
      <c r="N41" s="36"/>
      <c r="O41" s="36"/>
      <c r="P41" s="36"/>
      <c r="Q41" s="36"/>
      <c r="R41" s="35">
        <v>91</v>
      </c>
      <c r="S41" s="35"/>
      <c r="T41" s="35"/>
      <c r="U41" s="35"/>
      <c r="V41" s="35"/>
      <c r="W41" s="35"/>
      <c r="X41" s="35"/>
      <c r="Y41" s="35">
        <v>91</v>
      </c>
    </row>
    <row r="42" spans="1:25" s="26" customFormat="1" ht="14">
      <c r="A42" s="35"/>
      <c r="B42" s="40"/>
      <c r="C42" s="25"/>
      <c r="D42" s="25"/>
      <c r="E42" s="25"/>
      <c r="F42" s="35"/>
      <c r="G42" s="35"/>
      <c r="H42" s="35"/>
      <c r="I42" s="36"/>
      <c r="J42" s="35"/>
      <c r="K42" s="36"/>
      <c r="L42" s="36"/>
      <c r="M42" s="36"/>
      <c r="N42" s="36"/>
      <c r="O42" s="36"/>
      <c r="P42" s="36"/>
      <c r="Q42" s="36"/>
      <c r="R42" s="35"/>
      <c r="S42" s="35"/>
      <c r="T42" s="35"/>
      <c r="U42" s="35"/>
      <c r="V42" s="35"/>
      <c r="W42" s="35"/>
      <c r="X42" s="35"/>
      <c r="Y42" s="35"/>
    </row>
    <row r="43" spans="1:25" ht="14">
      <c r="A43" s="28"/>
      <c r="B43" s="28"/>
      <c r="C43" s="10"/>
      <c r="D43" s="10"/>
      <c r="E43" s="10"/>
      <c r="F43" s="28">
        <f>COUNTIF(F38:F39,"&lt;&gt;")</f>
        <v>2</v>
      </c>
      <c r="G43" s="28"/>
      <c r="H43" s="28">
        <f>COUNTIF(H38:H39,"&lt;&gt;")</f>
        <v>1</v>
      </c>
      <c r="I43" s="28"/>
      <c r="J43" s="36">
        <v>4</v>
      </c>
      <c r="K43" s="36"/>
      <c r="L43" s="36">
        <f>COUNTIF(L38:L39,"&lt;&gt;")</f>
        <v>0</v>
      </c>
      <c r="M43" s="36"/>
      <c r="N43" s="36">
        <f>COUNTIF(N38:N39,"&lt;&gt;")</f>
        <v>0</v>
      </c>
      <c r="O43" s="36"/>
      <c r="P43" s="36">
        <f>COUNTIF(P38:P39,"&lt;&gt;")</f>
        <v>0</v>
      </c>
      <c r="Q43" s="36"/>
      <c r="R43" s="28"/>
      <c r="S43" s="28"/>
      <c r="T43" s="28"/>
      <c r="U43" s="28"/>
      <c r="V43" s="28"/>
      <c r="W43" s="28"/>
      <c r="X43" s="28"/>
      <c r="Y43" s="28"/>
    </row>
    <row r="44" spans="1:25" ht="14">
      <c r="A44" s="28"/>
      <c r="B44" s="28"/>
      <c r="C44" s="10"/>
      <c r="D44" s="10"/>
      <c r="E44" s="10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4">
      <c r="A45" s="28"/>
      <c r="B45" s="28" t="s">
        <v>12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s="33" customFormat="1" ht="45.75" customHeight="1">
      <c r="A46" s="31" t="s">
        <v>2</v>
      </c>
      <c r="B46" s="31" t="s">
        <v>0</v>
      </c>
      <c r="C46" s="31" t="s">
        <v>53</v>
      </c>
      <c r="D46" s="31" t="s">
        <v>55</v>
      </c>
      <c r="E46" s="31" t="s">
        <v>54</v>
      </c>
      <c r="F46" s="44" t="s">
        <v>104</v>
      </c>
      <c r="G46" s="44"/>
      <c r="H46" s="44" t="s">
        <v>103</v>
      </c>
      <c r="I46" s="44"/>
      <c r="J46" s="44" t="s">
        <v>102</v>
      </c>
      <c r="K46" s="44"/>
      <c r="L46" s="44" t="s">
        <v>101</v>
      </c>
      <c r="M46" s="44"/>
      <c r="N46" s="44" t="s">
        <v>100</v>
      </c>
      <c r="O46" s="44"/>
      <c r="P46" s="44" t="s">
        <v>109</v>
      </c>
      <c r="Q46" s="44"/>
      <c r="R46" s="31" t="s">
        <v>3</v>
      </c>
      <c r="S46" s="31" t="s">
        <v>36</v>
      </c>
      <c r="T46" s="31" t="s">
        <v>37</v>
      </c>
      <c r="U46" s="31" t="s">
        <v>38</v>
      </c>
      <c r="V46" s="31" t="s">
        <v>39</v>
      </c>
      <c r="W46" s="31" t="s">
        <v>40</v>
      </c>
      <c r="X46" s="31" t="s">
        <v>41</v>
      </c>
      <c r="Y46" s="43" t="s">
        <v>16</v>
      </c>
    </row>
    <row r="47" spans="1:25" ht="14">
      <c r="A47" s="28"/>
      <c r="B47" s="28"/>
      <c r="C47" s="28" t="s">
        <v>42</v>
      </c>
      <c r="D47" s="28" t="s">
        <v>42</v>
      </c>
      <c r="E47" s="28" t="s">
        <v>42</v>
      </c>
      <c r="F47" s="28" t="s">
        <v>4</v>
      </c>
      <c r="G47" s="28" t="s">
        <v>5</v>
      </c>
      <c r="H47" s="28" t="s">
        <v>4</v>
      </c>
      <c r="I47" s="28" t="s">
        <v>5</v>
      </c>
      <c r="J47" s="28" t="s">
        <v>4</v>
      </c>
      <c r="K47" s="28" t="s">
        <v>5</v>
      </c>
      <c r="L47" s="28" t="s">
        <v>4</v>
      </c>
      <c r="M47" s="28" t="s">
        <v>5</v>
      </c>
      <c r="N47" s="28" t="s">
        <v>4</v>
      </c>
      <c r="O47" s="28" t="s">
        <v>5</v>
      </c>
      <c r="P47" s="28" t="s">
        <v>4</v>
      </c>
      <c r="Q47" s="28" t="s">
        <v>5</v>
      </c>
      <c r="R47" s="28"/>
      <c r="S47" s="28"/>
      <c r="T47" s="28"/>
      <c r="U47" s="28"/>
      <c r="V47" s="28"/>
      <c r="W47" s="28"/>
      <c r="X47" s="28"/>
      <c r="Y47" s="43"/>
    </row>
    <row r="48" spans="1:25" ht="14">
      <c r="A48" s="28" t="s">
        <v>20</v>
      </c>
      <c r="B48" s="28" t="s">
        <v>21</v>
      </c>
      <c r="C48" s="30"/>
      <c r="D48" s="30"/>
      <c r="E48" s="30"/>
      <c r="F48" s="28" t="s">
        <v>23</v>
      </c>
      <c r="G48" s="28" t="s">
        <v>22</v>
      </c>
      <c r="H48" s="28" t="s">
        <v>24</v>
      </c>
      <c r="I48" s="28" t="s">
        <v>25</v>
      </c>
      <c r="J48" s="28" t="s">
        <v>26</v>
      </c>
      <c r="K48" s="28" t="s">
        <v>27</v>
      </c>
      <c r="L48" s="28" t="s">
        <v>28</v>
      </c>
      <c r="M48" s="28" t="s">
        <v>29</v>
      </c>
      <c r="N48" s="28" t="s">
        <v>30</v>
      </c>
      <c r="O48" s="28" t="s">
        <v>31</v>
      </c>
      <c r="P48" s="28" t="s">
        <v>32</v>
      </c>
      <c r="Q48" s="28" t="s">
        <v>33</v>
      </c>
      <c r="R48" s="28" t="s">
        <v>34</v>
      </c>
      <c r="S48" s="28" t="s">
        <v>36</v>
      </c>
      <c r="T48" s="28" t="s">
        <v>37</v>
      </c>
      <c r="U48" s="28" t="s">
        <v>38</v>
      </c>
      <c r="V48" s="28" t="s">
        <v>39</v>
      </c>
      <c r="W48" s="28" t="s">
        <v>40</v>
      </c>
      <c r="X48" s="28" t="s">
        <v>41</v>
      </c>
      <c r="Y48" s="28" t="s">
        <v>35</v>
      </c>
    </row>
    <row r="49" spans="1:25" ht="14.25" customHeight="1">
      <c r="A49" s="28">
        <f t="shared" ref="A49:A87" si="2">RANK(Y49,Y$49:Y$87)</f>
        <v>1</v>
      </c>
      <c r="B49" s="28" t="s">
        <v>78</v>
      </c>
      <c r="C49" s="23">
        <v>1.1898148148148149E-2</v>
      </c>
      <c r="D49" s="23">
        <v>2.1967592592592594E-2</v>
      </c>
      <c r="E49" s="23">
        <f t="shared" ref="E49:E58" si="3">(C49+D49)</f>
        <v>3.3865740740740745E-2</v>
      </c>
      <c r="F49" s="28">
        <v>1</v>
      </c>
      <c r="G49" s="28">
        <f>IFERROR(VLOOKUP(F49,Table7[[Place]:[Points]],2),0)</f>
        <v>100</v>
      </c>
      <c r="H49" s="28">
        <v>2</v>
      </c>
      <c r="I49" s="36">
        <f>IFERROR(VLOOKUP(H49,Table7[[Place]:[Points]],2),0)</f>
        <v>95</v>
      </c>
      <c r="J49" s="28">
        <v>3</v>
      </c>
      <c r="K49" s="36">
        <f>IFERROR(VLOOKUP(J49,Table7[[Place]:[Points]],2),0)</f>
        <v>91</v>
      </c>
      <c r="L49" s="36"/>
      <c r="M49" s="36">
        <f>IFERROR(VLOOKUP(L49,Table7[[Place]:[Points]],2),0)</f>
        <v>0</v>
      </c>
      <c r="N49" s="36"/>
      <c r="O49" s="36">
        <f>IFERROR(VLOOKUP(N49,Table7[[Place]:[Points]],2),0)</f>
        <v>0</v>
      </c>
      <c r="P49" s="36"/>
      <c r="Q49" s="36">
        <f>IFERROR(VLOOKUP(P49,Table7[[Place]:[Points]],2),0)</f>
        <v>0</v>
      </c>
      <c r="R49" s="28">
        <f>SUM(G49,I49,K49,M49,O49,Q49)</f>
        <v>286</v>
      </c>
      <c r="S49" s="28" t="e">
        <f>#REF!</f>
        <v>#REF!</v>
      </c>
      <c r="T49" s="28" t="e">
        <f>#REF!</f>
        <v>#REF!</v>
      </c>
      <c r="U49" s="28" t="e">
        <f>#REF!</f>
        <v>#REF!</v>
      </c>
      <c r="V49" s="28" t="e">
        <f>#REF!</f>
        <v>#REF!</v>
      </c>
      <c r="W49" s="28" t="e">
        <f>#REF!</f>
        <v>#REF!</v>
      </c>
      <c r="X49" s="28" t="e">
        <f>#REF!</f>
        <v>#REF!</v>
      </c>
      <c r="Y49" s="28">
        <v>286</v>
      </c>
    </row>
    <row r="50" spans="1:25" ht="14">
      <c r="A50" s="35">
        <f t="shared" si="2"/>
        <v>2</v>
      </c>
      <c r="B50" s="28" t="s">
        <v>15</v>
      </c>
      <c r="C50" s="23">
        <v>1.2233796296296296E-2</v>
      </c>
      <c r="D50" s="23">
        <v>2.1944444444444447E-2</v>
      </c>
      <c r="E50" s="23">
        <f t="shared" si="3"/>
        <v>3.4178240740740745E-2</v>
      </c>
      <c r="F50" s="28">
        <v>2</v>
      </c>
      <c r="G50" s="28">
        <f>IFERROR(VLOOKUP(F50,Table7[[Place]:[Points]],2),0)</f>
        <v>95</v>
      </c>
      <c r="H50" s="28">
        <v>1</v>
      </c>
      <c r="I50" s="36">
        <f>IFERROR(VLOOKUP(H50,Table7[[Place]:[Points]],2),0)</f>
        <v>100</v>
      </c>
      <c r="J50" s="28">
        <v>4</v>
      </c>
      <c r="K50" s="36">
        <f>IFERROR(VLOOKUP(J50,Table7[[Place]:[Points]],2),0)</f>
        <v>88</v>
      </c>
      <c r="L50" s="36"/>
      <c r="M50" s="36">
        <f>IFERROR(VLOOKUP(L50,Table7[[Place]:[Points]],2),0)</f>
        <v>0</v>
      </c>
      <c r="N50" s="36"/>
      <c r="O50" s="36">
        <f>IFERROR(VLOOKUP(N50,Table7[[Place]:[Points]],2),0)</f>
        <v>0</v>
      </c>
      <c r="P50" s="36"/>
      <c r="Q50" s="36">
        <f>IFERROR(VLOOKUP(P50,Table7[[Place]:[Points]],2),0)</f>
        <v>0</v>
      </c>
      <c r="R50" s="28">
        <f>SUM(G50,I50,K50,M50,O50,Q50)</f>
        <v>283</v>
      </c>
      <c r="S50" s="28" t="e">
        <f>#REF!</f>
        <v>#REF!</v>
      </c>
      <c r="T50" s="28" t="e">
        <f>#REF!</f>
        <v>#REF!</v>
      </c>
      <c r="U50" s="28" t="e">
        <f>#REF!</f>
        <v>#REF!</v>
      </c>
      <c r="V50" s="28" t="e">
        <f>#REF!</f>
        <v>#REF!</v>
      </c>
      <c r="W50" s="28" t="e">
        <f>#REF!</f>
        <v>#REF!</v>
      </c>
      <c r="X50" s="28" t="e">
        <f>#REF!</f>
        <v>#REF!</v>
      </c>
      <c r="Y50" s="35">
        <v>283</v>
      </c>
    </row>
    <row r="51" spans="1:25" ht="14">
      <c r="A51" s="35">
        <f t="shared" si="2"/>
        <v>3</v>
      </c>
      <c r="B51" s="34" t="s">
        <v>7</v>
      </c>
      <c r="C51" s="23">
        <v>2.146990740740741E-2</v>
      </c>
      <c r="D51" s="23">
        <v>2.3078703703703702E-2</v>
      </c>
      <c r="E51" s="23">
        <f>(C51+D51)</f>
        <v>4.4548611111111108E-2</v>
      </c>
      <c r="F51" s="28">
        <v>14</v>
      </c>
      <c r="G51" s="28">
        <v>77</v>
      </c>
      <c r="H51" s="28">
        <v>4</v>
      </c>
      <c r="I51" s="36">
        <v>88</v>
      </c>
      <c r="J51" s="28">
        <v>1</v>
      </c>
      <c r="K51" s="36">
        <v>100</v>
      </c>
      <c r="L51" s="36"/>
      <c r="M51" s="36">
        <v>0</v>
      </c>
      <c r="N51" s="36"/>
      <c r="O51" s="36">
        <v>0</v>
      </c>
      <c r="P51" s="36"/>
      <c r="Q51" s="36">
        <v>0</v>
      </c>
      <c r="R51" s="28">
        <v>265</v>
      </c>
      <c r="S51" s="28"/>
      <c r="T51" s="28"/>
      <c r="U51" s="28"/>
      <c r="V51" s="28"/>
      <c r="W51" s="28"/>
      <c r="X51" s="28"/>
      <c r="Y51" s="35">
        <v>265</v>
      </c>
    </row>
    <row r="52" spans="1:25" ht="14">
      <c r="A52" s="35">
        <f t="shared" si="2"/>
        <v>4</v>
      </c>
      <c r="B52" s="28" t="s">
        <v>17</v>
      </c>
      <c r="C52" s="23">
        <v>1.2708333333333334E-2</v>
      </c>
      <c r="D52" s="23">
        <v>2.3379629629629629E-2</v>
      </c>
      <c r="E52" s="23">
        <f t="shared" si="3"/>
        <v>3.6087962962962961E-2</v>
      </c>
      <c r="F52" s="28">
        <v>5</v>
      </c>
      <c r="G52" s="28">
        <f>IFERROR(VLOOKUP(F52,Table7[[Place]:[Points]],2),0)</f>
        <v>86</v>
      </c>
      <c r="H52" s="35">
        <v>3</v>
      </c>
      <c r="I52" s="36">
        <f>IFERROR(VLOOKUP(H52,Table7[[Place]:[Points]],2),0)</f>
        <v>91</v>
      </c>
      <c r="J52" s="28">
        <v>5</v>
      </c>
      <c r="K52" s="36">
        <f>IFERROR(VLOOKUP(J52,Table7[[Place]:[Points]],2),0)</f>
        <v>86</v>
      </c>
      <c r="L52" s="36"/>
      <c r="M52" s="36">
        <f>IFERROR(VLOOKUP(L52,Table7[[Place]:[Points]],2),0)</f>
        <v>0</v>
      </c>
      <c r="N52" s="36"/>
      <c r="O52" s="36">
        <f>IFERROR(VLOOKUP(N52,Table7[[Place]:[Points]],2),0)</f>
        <v>0</v>
      </c>
      <c r="P52" s="36"/>
      <c r="Q52" s="36">
        <f>IFERROR(VLOOKUP(P52,Table7[[Place]:[Points]],2),0)</f>
        <v>0</v>
      </c>
      <c r="R52" s="28">
        <f t="shared" ref="R52:R60" si="4">SUM(G52,I52,K52,M52,O52,Q52)</f>
        <v>263</v>
      </c>
      <c r="S52" s="28" t="e">
        <f>#REF!</f>
        <v>#REF!</v>
      </c>
      <c r="T52" s="28" t="e">
        <f>#REF!</f>
        <v>#REF!</v>
      </c>
      <c r="U52" s="28" t="e">
        <f>#REF!</f>
        <v>#REF!</v>
      </c>
      <c r="V52" s="28" t="e">
        <f>#REF!</f>
        <v>#REF!</v>
      </c>
      <c r="W52" s="28" t="e">
        <f>#REF!</f>
        <v>#REF!</v>
      </c>
      <c r="X52" s="28" t="e">
        <f>#REF!</f>
        <v>#REF!</v>
      </c>
      <c r="Y52" s="35">
        <v>263</v>
      </c>
    </row>
    <row r="53" spans="1:25" ht="14">
      <c r="A53" s="35">
        <f t="shared" si="2"/>
        <v>5</v>
      </c>
      <c r="B53" s="28" t="s">
        <v>50</v>
      </c>
      <c r="C53" s="23">
        <v>1.2962962962962963E-2</v>
      </c>
      <c r="D53" s="23">
        <v>2.4502314814814814E-2</v>
      </c>
      <c r="E53" s="23">
        <f t="shared" si="3"/>
        <v>3.7465277777777778E-2</v>
      </c>
      <c r="F53" s="28">
        <v>8</v>
      </c>
      <c r="G53" s="28">
        <f>IFERROR(VLOOKUP(F53,Table7[[Place]:[Points]],2),0)</f>
        <v>83</v>
      </c>
      <c r="H53" s="35">
        <v>6</v>
      </c>
      <c r="I53" s="36">
        <f>IFERROR(VLOOKUP(H53,Table7[[Place]:[Points]],2),0)</f>
        <v>85</v>
      </c>
      <c r="J53" s="28">
        <v>9</v>
      </c>
      <c r="K53" s="36">
        <f>IFERROR(VLOOKUP(J53,Table7[[Place]:[Points]],2),0)</f>
        <v>82</v>
      </c>
      <c r="L53" s="36"/>
      <c r="M53" s="36">
        <f>IFERROR(VLOOKUP(L53,Table7[[Place]:[Points]],2),0)</f>
        <v>0</v>
      </c>
      <c r="N53" s="36"/>
      <c r="O53" s="36">
        <f>IFERROR(VLOOKUP(N53,Table7[[Place]:[Points]],2),0)</f>
        <v>0</v>
      </c>
      <c r="P53" s="36"/>
      <c r="Q53" s="36">
        <f>IFERROR(VLOOKUP(P53,Table7[[Place]:[Points]],2),0)</f>
        <v>0</v>
      </c>
      <c r="R53" s="28">
        <f t="shared" si="4"/>
        <v>250</v>
      </c>
      <c r="S53" s="28" t="e">
        <f>#REF!</f>
        <v>#REF!</v>
      </c>
      <c r="T53" s="28" t="e">
        <f>#REF!</f>
        <v>#REF!</v>
      </c>
      <c r="U53" s="28" t="e">
        <f>#REF!</f>
        <v>#REF!</v>
      </c>
      <c r="V53" s="28" t="e">
        <f>#REF!</f>
        <v>#REF!</v>
      </c>
      <c r="W53" s="28" t="e">
        <f>#REF!</f>
        <v>#REF!</v>
      </c>
      <c r="X53" s="28" t="e">
        <f>#REF!</f>
        <v>#REF!</v>
      </c>
      <c r="Y53" s="35">
        <v>250</v>
      </c>
    </row>
    <row r="54" spans="1:25" ht="14">
      <c r="A54" s="35">
        <f t="shared" si="2"/>
        <v>6</v>
      </c>
      <c r="B54" s="28" t="s">
        <v>99</v>
      </c>
      <c r="C54" s="23">
        <v>1.3912037037037037E-2</v>
      </c>
      <c r="D54" s="23">
        <v>2.508101851851852E-2</v>
      </c>
      <c r="E54" s="24">
        <f t="shared" si="3"/>
        <v>3.8993055555555559E-2</v>
      </c>
      <c r="F54" s="28">
        <v>11</v>
      </c>
      <c r="G54" s="28">
        <f>IFERROR(VLOOKUP(F54,Table7[[Place]:[Points]],2),0)</f>
        <v>80</v>
      </c>
      <c r="H54" s="35">
        <v>10</v>
      </c>
      <c r="I54" s="36">
        <f>IFERROR(VLOOKUP(H54,Table7[[Place]:[Points]],2),0)</f>
        <v>81</v>
      </c>
      <c r="J54" s="28">
        <v>16</v>
      </c>
      <c r="K54" s="36">
        <f>IFERROR(VLOOKUP(J54,Table7[[Place]:[Points]],2),0)</f>
        <v>75</v>
      </c>
      <c r="L54" s="36"/>
      <c r="M54" s="36">
        <f>IFERROR(VLOOKUP(L54,Table7[[Place]:[Points]],2),0)</f>
        <v>0</v>
      </c>
      <c r="N54" s="36"/>
      <c r="O54" s="36">
        <f>IFERROR(VLOOKUP(N54,Table7[[Place]:[Points]],2),0)</f>
        <v>0</v>
      </c>
      <c r="P54" s="36"/>
      <c r="Q54" s="36">
        <f>IFERROR(VLOOKUP(P54,Table7[[Place]:[Points]],2),0)</f>
        <v>0</v>
      </c>
      <c r="R54" s="28">
        <f t="shared" si="4"/>
        <v>236</v>
      </c>
      <c r="S54" s="28" t="e">
        <f>#REF!</f>
        <v>#REF!</v>
      </c>
      <c r="T54" s="28" t="e">
        <f>#REF!</f>
        <v>#REF!</v>
      </c>
      <c r="U54" s="28" t="e">
        <f>#REF!</f>
        <v>#REF!</v>
      </c>
      <c r="V54" s="28" t="e">
        <f>#REF!</f>
        <v>#REF!</v>
      </c>
      <c r="W54" s="28" t="e">
        <f>#REF!</f>
        <v>#REF!</v>
      </c>
      <c r="X54" s="28" t="e">
        <f>#REF!</f>
        <v>#REF!</v>
      </c>
      <c r="Y54" s="35">
        <v>236</v>
      </c>
    </row>
    <row r="55" spans="1:25" ht="14">
      <c r="A55" s="35">
        <f t="shared" si="2"/>
        <v>7</v>
      </c>
      <c r="B55" s="28" t="s">
        <v>79</v>
      </c>
      <c r="C55" s="23">
        <v>1.2361111111111113E-2</v>
      </c>
      <c r="D55" s="23">
        <v>2.1990740740740741E-2</v>
      </c>
      <c r="E55" s="24">
        <f>(C55+D55)</f>
        <v>3.4351851851851856E-2</v>
      </c>
      <c r="F55" s="28">
        <v>3</v>
      </c>
      <c r="G55" s="28">
        <f>IFERROR(VLOOKUP(F55,Table7[[Place]:[Points]],2),0)</f>
        <v>91</v>
      </c>
      <c r="H55" s="34" t="s">
        <v>6</v>
      </c>
      <c r="I55" s="36">
        <f>IFERROR(VLOOKUP(H55,Table7[[Place]:[Points]],2),0)</f>
        <v>40</v>
      </c>
      <c r="J55" s="28">
        <v>2</v>
      </c>
      <c r="K55" s="36">
        <f>IFERROR(VLOOKUP(J55,Table7[[Place]:[Points]],2),0)</f>
        <v>95</v>
      </c>
      <c r="L55" s="36"/>
      <c r="M55" s="36">
        <f>IFERROR(VLOOKUP(L55,Table7[[Place]:[Points]],2),0)</f>
        <v>0</v>
      </c>
      <c r="N55" s="36"/>
      <c r="O55" s="36">
        <f>IFERROR(VLOOKUP(N55,Table7[[Place]:[Points]],2),0)</f>
        <v>0</v>
      </c>
      <c r="P55" s="36"/>
      <c r="Q55" s="36">
        <f>IFERROR(VLOOKUP(P55,Table7[[Place]:[Points]],2),0)</f>
        <v>0</v>
      </c>
      <c r="R55" s="28">
        <f t="shared" si="4"/>
        <v>226</v>
      </c>
      <c r="S55" s="28" t="e">
        <f>#REF!</f>
        <v>#REF!</v>
      </c>
      <c r="T55" s="28" t="e">
        <f>#REF!</f>
        <v>#REF!</v>
      </c>
      <c r="U55" s="28" t="e">
        <f>#REF!</f>
        <v>#REF!</v>
      </c>
      <c r="V55" s="28" t="e">
        <f>#REF!</f>
        <v>#REF!</v>
      </c>
      <c r="W55" s="28" t="e">
        <f>#REF!</f>
        <v>#REF!</v>
      </c>
      <c r="X55" s="28" t="e">
        <f>#REF!</f>
        <v>#REF!</v>
      </c>
      <c r="Y55" s="35">
        <v>226</v>
      </c>
    </row>
    <row r="56" spans="1:25" ht="14">
      <c r="A56" s="35">
        <f t="shared" si="2"/>
        <v>8</v>
      </c>
      <c r="B56" s="28" t="s">
        <v>85</v>
      </c>
      <c r="C56" s="23">
        <v>1.4282407407407409E-2</v>
      </c>
      <c r="D56" s="23">
        <v>2.9513888888888892E-2</v>
      </c>
      <c r="E56" s="23">
        <f t="shared" si="3"/>
        <v>4.3796296296296298E-2</v>
      </c>
      <c r="F56" s="28">
        <v>13</v>
      </c>
      <c r="G56" s="28">
        <f>IFERROR(VLOOKUP(F56,Table7[[Place]:[Points]],2),0)</f>
        <v>78</v>
      </c>
      <c r="H56" s="28">
        <v>13</v>
      </c>
      <c r="I56" s="36">
        <f>IFERROR(VLOOKUP(H56,Table7[[Place]:[Points]],2),0)</f>
        <v>78</v>
      </c>
      <c r="J56" s="28">
        <v>29</v>
      </c>
      <c r="K56" s="36">
        <f>IFERROR(VLOOKUP(J56,Table7[[Place]:[Points]],2),0)</f>
        <v>62</v>
      </c>
      <c r="L56" s="36"/>
      <c r="M56" s="36">
        <f>IFERROR(VLOOKUP(L56,Table7[[Place]:[Points]],2),0)</f>
        <v>0</v>
      </c>
      <c r="N56" s="36"/>
      <c r="O56" s="36">
        <f>IFERROR(VLOOKUP(N56,Table7[[Place]:[Points]],2),0)</f>
        <v>0</v>
      </c>
      <c r="P56" s="36"/>
      <c r="Q56" s="36">
        <f>IFERROR(VLOOKUP(P56,Table7[[Place]:[Points]],2),0)</f>
        <v>0</v>
      </c>
      <c r="R56" s="28">
        <f t="shared" si="4"/>
        <v>218</v>
      </c>
      <c r="S56" s="28" t="e">
        <f>#REF!</f>
        <v>#REF!</v>
      </c>
      <c r="T56" s="28" t="e">
        <f>#REF!</f>
        <v>#REF!</v>
      </c>
      <c r="U56" s="28" t="e">
        <f>#REF!</f>
        <v>#REF!</v>
      </c>
      <c r="V56" s="28" t="e">
        <f>#REF!</f>
        <v>#REF!</v>
      </c>
      <c r="W56" s="28" t="e">
        <f>#REF!</f>
        <v>#REF!</v>
      </c>
      <c r="X56" s="28" t="e">
        <f>#REF!</f>
        <v>#REF!</v>
      </c>
      <c r="Y56" s="28">
        <v>218</v>
      </c>
    </row>
    <row r="57" spans="1:25" ht="14">
      <c r="A57" s="35">
        <f t="shared" si="2"/>
        <v>9</v>
      </c>
      <c r="B57" s="28" t="s">
        <v>80</v>
      </c>
      <c r="C57" s="23">
        <v>1.2210648148148146E-2</v>
      </c>
      <c r="D57" s="23">
        <v>2.3032407407407404E-2</v>
      </c>
      <c r="E57" s="23">
        <f t="shared" si="3"/>
        <v>3.5243055555555548E-2</v>
      </c>
      <c r="F57" s="28">
        <v>4</v>
      </c>
      <c r="G57" s="28">
        <f>IFERROR(VLOOKUP(F57,Table7[[Place]:[Points]],2),0)</f>
        <v>88</v>
      </c>
      <c r="H57" s="34" t="s">
        <v>6</v>
      </c>
      <c r="I57" s="36">
        <f>IFERROR(VLOOKUP(H57,Table7[[Place]:[Points]],2),0)</f>
        <v>40</v>
      </c>
      <c r="J57" s="28">
        <v>8</v>
      </c>
      <c r="K57" s="36">
        <f>IFERROR(VLOOKUP(J57,Table7[[Place]:[Points]],2),0)</f>
        <v>83</v>
      </c>
      <c r="L57" s="36"/>
      <c r="M57" s="36">
        <f>IFERROR(VLOOKUP(L57,Table7[[Place]:[Points]],2),0)</f>
        <v>0</v>
      </c>
      <c r="N57" s="36"/>
      <c r="O57" s="36">
        <f>IFERROR(VLOOKUP(N57,Table7[[Place]:[Points]],2),0)</f>
        <v>0</v>
      </c>
      <c r="P57" s="36"/>
      <c r="Q57" s="36">
        <f>IFERROR(VLOOKUP(P57,Table7[[Place]:[Points]],2),0)</f>
        <v>0</v>
      </c>
      <c r="R57" s="28">
        <f t="shared" si="4"/>
        <v>211</v>
      </c>
      <c r="S57" s="28" t="e">
        <f>#REF!</f>
        <v>#REF!</v>
      </c>
      <c r="T57" s="28" t="e">
        <f>#REF!</f>
        <v>#REF!</v>
      </c>
      <c r="U57" s="28" t="e">
        <f>#REF!</f>
        <v>#REF!</v>
      </c>
      <c r="V57" s="28" t="e">
        <f>#REF!</f>
        <v>#REF!</v>
      </c>
      <c r="W57" s="28" t="e">
        <f>#REF!</f>
        <v>#REF!</v>
      </c>
      <c r="X57" s="28" t="e">
        <f>#REF!</f>
        <v>#REF!</v>
      </c>
      <c r="Y57" s="28">
        <v>211</v>
      </c>
    </row>
    <row r="58" spans="1:25" ht="14">
      <c r="A58" s="35">
        <f t="shared" si="2"/>
        <v>10</v>
      </c>
      <c r="B58" s="28" t="s">
        <v>81</v>
      </c>
      <c r="C58" s="23">
        <v>1.315972222222222E-2</v>
      </c>
      <c r="D58" s="23">
        <v>2.4097222222222225E-2</v>
      </c>
      <c r="E58" s="24">
        <f t="shared" si="3"/>
        <v>3.7256944444444447E-2</v>
      </c>
      <c r="F58" s="28">
        <v>6</v>
      </c>
      <c r="G58" s="28">
        <f>IFERROR(VLOOKUP(F58,Table7[[Place]:[Points]],2),0)</f>
        <v>85</v>
      </c>
      <c r="H58" s="34" t="s">
        <v>6</v>
      </c>
      <c r="I58" s="36">
        <f>IFERROR(VLOOKUP(H58,Table7[[Place]:[Points]],2),0)</f>
        <v>40</v>
      </c>
      <c r="J58" s="28">
        <v>6</v>
      </c>
      <c r="K58" s="36">
        <f>IFERROR(VLOOKUP(J58,Table7[[Place]:[Points]],2),0)</f>
        <v>85</v>
      </c>
      <c r="L58" s="36"/>
      <c r="M58" s="36">
        <f>IFERROR(VLOOKUP(L58,Table7[[Place]:[Points]],2),0)</f>
        <v>0</v>
      </c>
      <c r="N58" s="36"/>
      <c r="O58" s="36">
        <f>IFERROR(VLOOKUP(N58,Table7[[Place]:[Points]],2),0)</f>
        <v>0</v>
      </c>
      <c r="P58" s="36"/>
      <c r="Q58" s="36">
        <f>IFERROR(VLOOKUP(P58,Table7[[Place]:[Points]],2),0)</f>
        <v>0</v>
      </c>
      <c r="R58" s="28">
        <f t="shared" si="4"/>
        <v>210</v>
      </c>
      <c r="S58" s="28" t="e">
        <f>#REF!</f>
        <v>#REF!</v>
      </c>
      <c r="T58" s="28" t="e">
        <f>#REF!</f>
        <v>#REF!</v>
      </c>
      <c r="U58" s="28" t="e">
        <f>#REF!</f>
        <v>#REF!</v>
      </c>
      <c r="V58" s="28" t="e">
        <f>#REF!</f>
        <v>#REF!</v>
      </c>
      <c r="W58" s="28" t="e">
        <f>#REF!</f>
        <v>#REF!</v>
      </c>
      <c r="X58" s="28" t="e">
        <f>#REF!</f>
        <v>#REF!</v>
      </c>
      <c r="Y58" s="28">
        <v>210</v>
      </c>
    </row>
    <row r="59" spans="1:25" ht="14">
      <c r="A59" s="35">
        <f t="shared" si="2"/>
        <v>11</v>
      </c>
      <c r="B59" s="28" t="s">
        <v>82</v>
      </c>
      <c r="C59" s="23">
        <v>1.3125E-2</v>
      </c>
      <c r="D59" s="23">
        <v>2.4502314814814814E-2</v>
      </c>
      <c r="E59" s="24">
        <f>(C59+D59)</f>
        <v>3.7627314814814815E-2</v>
      </c>
      <c r="F59" s="28">
        <v>9</v>
      </c>
      <c r="G59" s="28">
        <f>IFERROR(VLOOKUP(F59,Table7[[Place]:[Points]],2),0)</f>
        <v>82</v>
      </c>
      <c r="H59" s="28"/>
      <c r="I59" s="36">
        <f>IFERROR(VLOOKUP(H59,Table7[[Place]:[Points]],2),0)</f>
        <v>0</v>
      </c>
      <c r="J59" s="28">
        <v>13</v>
      </c>
      <c r="K59" s="36">
        <f>IFERROR(VLOOKUP(J59,Table7[[Place]:[Points]],2),0)</f>
        <v>78</v>
      </c>
      <c r="L59" s="36"/>
      <c r="M59" s="36">
        <f>IFERROR(VLOOKUP(L59,Table7[[Place]:[Points]],2),0)</f>
        <v>0</v>
      </c>
      <c r="N59" s="36"/>
      <c r="O59" s="36">
        <f>IFERROR(VLOOKUP(N59,Table7[[Place]:[Points]],2),0)</f>
        <v>0</v>
      </c>
      <c r="P59" s="36"/>
      <c r="Q59" s="36">
        <f>IFERROR(VLOOKUP(P59,Table7[[Place]:[Points]],2),0)</f>
        <v>0</v>
      </c>
      <c r="R59" s="28">
        <f t="shared" si="4"/>
        <v>160</v>
      </c>
      <c r="S59" s="28" t="e">
        <f>#REF!</f>
        <v>#REF!</v>
      </c>
      <c r="T59" s="28" t="e">
        <f>#REF!</f>
        <v>#REF!</v>
      </c>
      <c r="U59" s="28" t="e">
        <f>#REF!</f>
        <v>#REF!</v>
      </c>
      <c r="V59" s="28" t="e">
        <f>#REF!</f>
        <v>#REF!</v>
      </c>
      <c r="W59" s="28" t="e">
        <f>#REF!</f>
        <v>#REF!</v>
      </c>
      <c r="X59" s="28" t="e">
        <f>#REF!</f>
        <v>#REF!</v>
      </c>
      <c r="Y59" s="28">
        <v>160</v>
      </c>
    </row>
    <row r="60" spans="1:25" ht="14">
      <c r="A60" s="35">
        <f t="shared" si="2"/>
        <v>12</v>
      </c>
      <c r="B60" s="28" t="s">
        <v>83</v>
      </c>
      <c r="C60" s="23">
        <v>1.3344907407407408E-2</v>
      </c>
      <c r="D60" s="23">
        <v>2.5462962962962962E-2</v>
      </c>
      <c r="E60" s="23">
        <f>(C60+D60)</f>
        <v>3.8807870370370368E-2</v>
      </c>
      <c r="F60" s="28">
        <v>10</v>
      </c>
      <c r="G60" s="28">
        <f>IFERROR(VLOOKUP(F60,Table7[[Place]:[Points]],2),0)</f>
        <v>81</v>
      </c>
      <c r="H60" s="28"/>
      <c r="I60" s="36">
        <f>IFERROR(VLOOKUP(H60,Table7[[Place]:[Points]],2),0)</f>
        <v>0</v>
      </c>
      <c r="J60" s="28">
        <v>17</v>
      </c>
      <c r="K60" s="36">
        <f>IFERROR(VLOOKUP(J60,Table7[[Place]:[Points]],2),0)</f>
        <v>74</v>
      </c>
      <c r="L60" s="36"/>
      <c r="M60" s="36">
        <f>IFERROR(VLOOKUP(L60,Table7[[Place]:[Points]],2),0)</f>
        <v>0</v>
      </c>
      <c r="N60" s="36"/>
      <c r="O60" s="36">
        <f>IFERROR(VLOOKUP(N60,Table7[[Place]:[Points]],2),0)</f>
        <v>0</v>
      </c>
      <c r="P60" s="36"/>
      <c r="Q60" s="36">
        <f>IFERROR(VLOOKUP(P60,Table7[[Place]:[Points]],2),0)</f>
        <v>0</v>
      </c>
      <c r="R60" s="28">
        <f t="shared" si="4"/>
        <v>155</v>
      </c>
      <c r="S60" s="28" t="e">
        <f>#REF!</f>
        <v>#REF!</v>
      </c>
      <c r="T60" s="28" t="e">
        <f>#REF!</f>
        <v>#REF!</v>
      </c>
      <c r="U60" s="28" t="e">
        <f>#REF!</f>
        <v>#REF!</v>
      </c>
      <c r="V60" s="28" t="e">
        <f>#REF!</f>
        <v>#REF!</v>
      </c>
      <c r="W60" s="28" t="e">
        <f>#REF!</f>
        <v>#REF!</v>
      </c>
      <c r="X60" s="28" t="e">
        <f>#REF!</f>
        <v>#REF!</v>
      </c>
      <c r="Y60" s="28">
        <v>155</v>
      </c>
    </row>
    <row r="61" spans="1:25" s="26" customFormat="1" ht="14">
      <c r="A61" s="35">
        <f t="shared" si="2"/>
        <v>13</v>
      </c>
      <c r="B61" s="34" t="s">
        <v>121</v>
      </c>
      <c r="C61" s="23"/>
      <c r="D61" s="23"/>
      <c r="E61" s="23"/>
      <c r="F61" s="29"/>
      <c r="G61" s="29"/>
      <c r="H61" s="29">
        <v>8</v>
      </c>
      <c r="I61" s="36">
        <v>83</v>
      </c>
      <c r="J61" s="29">
        <v>21</v>
      </c>
      <c r="K61" s="36">
        <v>70</v>
      </c>
      <c r="L61" s="36"/>
      <c r="M61" s="36">
        <v>0</v>
      </c>
      <c r="N61" s="36"/>
      <c r="O61" s="36">
        <v>0</v>
      </c>
      <c r="P61" s="36"/>
      <c r="Q61" s="36">
        <v>0</v>
      </c>
      <c r="R61" s="29">
        <v>153</v>
      </c>
      <c r="S61" s="29"/>
      <c r="T61" s="29"/>
      <c r="U61" s="29"/>
      <c r="V61" s="29"/>
      <c r="W61" s="29"/>
      <c r="X61" s="29"/>
      <c r="Y61" s="35">
        <v>153</v>
      </c>
    </row>
    <row r="62" spans="1:25" ht="14">
      <c r="A62" s="35">
        <f t="shared" si="2"/>
        <v>14</v>
      </c>
      <c r="B62" s="28" t="s">
        <v>84</v>
      </c>
      <c r="C62" s="23">
        <v>1.4745370370370372E-2</v>
      </c>
      <c r="D62" s="23">
        <v>2.6296296296296293E-2</v>
      </c>
      <c r="E62" s="23">
        <f>(C62+D62)</f>
        <v>4.1041666666666664E-2</v>
      </c>
      <c r="F62" s="28">
        <v>12</v>
      </c>
      <c r="G62" s="28">
        <f>IFERROR(VLOOKUP(F62,Table7[[Place]:[Points]],2),0)</f>
        <v>79</v>
      </c>
      <c r="H62" s="28"/>
      <c r="I62" s="36">
        <f>IFERROR(VLOOKUP(H62,Table7[[Place]:[Points]],2),0)</f>
        <v>0</v>
      </c>
      <c r="J62" s="28">
        <v>20</v>
      </c>
      <c r="K62" s="36">
        <f>IFERROR(VLOOKUP(J62,Table7[[Place]:[Points]],2),0)</f>
        <v>71</v>
      </c>
      <c r="L62" s="36"/>
      <c r="M62" s="36">
        <f>IFERROR(VLOOKUP(L62,Table7[[Place]:[Points]],2),0)</f>
        <v>0</v>
      </c>
      <c r="N62" s="36"/>
      <c r="O62" s="36">
        <f>IFERROR(VLOOKUP(N62,Table7[[Place]:[Points]],2),0)</f>
        <v>0</v>
      </c>
      <c r="P62" s="36"/>
      <c r="Q62" s="36">
        <f>IFERROR(VLOOKUP(P62,Table7[[Place]:[Points]],2),0)</f>
        <v>0</v>
      </c>
      <c r="R62" s="28">
        <f>SUM(G62,I62,K62,M62,O62,Q62)</f>
        <v>150</v>
      </c>
      <c r="S62" s="28" t="e">
        <f>#REF!</f>
        <v>#REF!</v>
      </c>
      <c r="T62" s="28" t="e">
        <f>#REF!</f>
        <v>#REF!</v>
      </c>
      <c r="U62" s="28" t="e">
        <f>#REF!</f>
        <v>#REF!</v>
      </c>
      <c r="V62" s="28" t="e">
        <f>#REF!</f>
        <v>#REF!</v>
      </c>
      <c r="W62" s="28" t="e">
        <f>#REF!</f>
        <v>#REF!</v>
      </c>
      <c r="X62" s="28" t="e">
        <f>#REF!</f>
        <v>#REF!</v>
      </c>
      <c r="Y62" s="28">
        <v>150</v>
      </c>
    </row>
    <row r="63" spans="1:25" ht="14">
      <c r="A63" s="35">
        <f t="shared" si="2"/>
        <v>15</v>
      </c>
      <c r="B63" s="28" t="s">
        <v>86</v>
      </c>
      <c r="C63" s="23">
        <v>1.9537037037037037E-2</v>
      </c>
      <c r="D63" s="23">
        <v>3.107638888888889E-2</v>
      </c>
      <c r="E63" s="23">
        <f>(C63+D63)</f>
        <v>5.0613425925925923E-2</v>
      </c>
      <c r="F63" s="28">
        <v>15</v>
      </c>
      <c r="G63" s="28">
        <f>IFERROR(VLOOKUP(F63,Table7[[Place]:[Points]],2),0)</f>
        <v>76</v>
      </c>
      <c r="H63" s="28"/>
      <c r="I63" s="36">
        <f>IFERROR(VLOOKUP(H63,Table7[[Place]:[Points]],2),0)</f>
        <v>0</v>
      </c>
      <c r="J63" s="28">
        <v>23</v>
      </c>
      <c r="K63" s="36">
        <f>IFERROR(VLOOKUP(J63,Table7[[Place]:[Points]],2),0)</f>
        <v>68</v>
      </c>
      <c r="L63" s="36"/>
      <c r="M63" s="36">
        <f>IFERROR(VLOOKUP(L63,Table7[[Place]:[Points]],2),0)</f>
        <v>0</v>
      </c>
      <c r="N63" s="36"/>
      <c r="O63" s="36">
        <f>IFERROR(VLOOKUP(N63,Table7[[Place]:[Points]],2),0)</f>
        <v>0</v>
      </c>
      <c r="P63" s="36"/>
      <c r="Q63" s="36">
        <f>IFERROR(VLOOKUP(P63,Table7[[Place]:[Points]],2),0)</f>
        <v>0</v>
      </c>
      <c r="R63" s="28">
        <f>SUM(G63,I63,K63,M63,O63,Q63)</f>
        <v>144</v>
      </c>
      <c r="S63" s="28" t="e">
        <f>#REF!</f>
        <v>#REF!</v>
      </c>
      <c r="T63" s="28" t="e">
        <f>#REF!</f>
        <v>#REF!</v>
      </c>
      <c r="U63" s="28" t="e">
        <f>#REF!</f>
        <v>#REF!</v>
      </c>
      <c r="V63" s="28" t="e">
        <f>#REF!</f>
        <v>#REF!</v>
      </c>
      <c r="W63" s="28" t="e">
        <f>#REF!</f>
        <v>#REF!</v>
      </c>
      <c r="X63" s="28" t="e">
        <f>#REF!</f>
        <v>#REF!</v>
      </c>
      <c r="Y63" s="28">
        <v>144</v>
      </c>
    </row>
    <row r="64" spans="1:25" ht="14">
      <c r="A64" s="35">
        <f t="shared" si="2"/>
        <v>16</v>
      </c>
      <c r="B64" s="28" t="s">
        <v>45</v>
      </c>
      <c r="C64" s="23">
        <v>1.3530092592592594E-2</v>
      </c>
      <c r="D64" s="23">
        <v>2.3865740740740743E-2</v>
      </c>
      <c r="E64" s="24">
        <f>(C64+D64)</f>
        <v>3.7395833333333336E-2</v>
      </c>
      <c r="F64" s="28">
        <v>7</v>
      </c>
      <c r="G64" s="28">
        <f>IFERROR(VLOOKUP(F64,Table7[[Place]:[Points]],2),0)</f>
        <v>84</v>
      </c>
      <c r="H64" s="28"/>
      <c r="I64" s="36">
        <f>IFERROR(VLOOKUP(H64,Table7[[Place]:[Points]],2),0)</f>
        <v>0</v>
      </c>
      <c r="J64" s="28">
        <v>32</v>
      </c>
      <c r="K64" s="36">
        <f>IFERROR(VLOOKUP(J64,Table7[[Place]:[Points]],2),0)</f>
        <v>59</v>
      </c>
      <c r="L64" s="36"/>
      <c r="M64" s="36">
        <f>IFERROR(VLOOKUP(L64,Table7[[Place]:[Points]],2),0)</f>
        <v>0</v>
      </c>
      <c r="N64" s="36"/>
      <c r="O64" s="36">
        <f>IFERROR(VLOOKUP(N64,Table7[[Place]:[Points]],2),0)</f>
        <v>0</v>
      </c>
      <c r="P64" s="36"/>
      <c r="Q64" s="36">
        <f>IFERROR(VLOOKUP(P64,Table7[[Place]:[Points]],2),0)</f>
        <v>0</v>
      </c>
      <c r="R64" s="28">
        <f>SUM(G64,I64,K64,M64,O64,Q64)</f>
        <v>143</v>
      </c>
      <c r="S64" s="28" t="e">
        <f>#REF!</f>
        <v>#REF!</v>
      </c>
      <c r="T64" s="28" t="e">
        <f>#REF!</f>
        <v>#REF!</v>
      </c>
      <c r="U64" s="28" t="e">
        <f>#REF!</f>
        <v>#REF!</v>
      </c>
      <c r="V64" s="28" t="e">
        <f>#REF!</f>
        <v>#REF!</v>
      </c>
      <c r="W64" s="28" t="e">
        <f>#REF!</f>
        <v>#REF!</v>
      </c>
      <c r="X64" s="28" t="e">
        <f>#REF!</f>
        <v>#REF!</v>
      </c>
      <c r="Y64" s="35">
        <v>143</v>
      </c>
    </row>
    <row r="65" spans="1:25" ht="14">
      <c r="A65" s="35">
        <f t="shared" si="2"/>
        <v>17</v>
      </c>
      <c r="B65" s="34" t="s">
        <v>124</v>
      </c>
      <c r="C65" s="23"/>
      <c r="D65" s="23"/>
      <c r="E65" s="23"/>
      <c r="F65" s="28"/>
      <c r="G65" s="28"/>
      <c r="H65" s="35">
        <v>12</v>
      </c>
      <c r="I65" s="36">
        <v>79</v>
      </c>
      <c r="J65" s="28">
        <v>28</v>
      </c>
      <c r="K65" s="36">
        <v>63</v>
      </c>
      <c r="L65" s="36"/>
      <c r="M65" s="36">
        <v>0</v>
      </c>
      <c r="N65" s="36"/>
      <c r="O65" s="36">
        <v>0</v>
      </c>
      <c r="P65" s="36"/>
      <c r="Q65" s="36">
        <v>0</v>
      </c>
      <c r="R65" s="28">
        <v>142</v>
      </c>
      <c r="S65" s="28"/>
      <c r="T65" s="28"/>
      <c r="U65" s="28"/>
      <c r="V65" s="28"/>
      <c r="W65" s="28"/>
      <c r="X65" s="28"/>
      <c r="Y65" s="35">
        <v>142</v>
      </c>
    </row>
    <row r="66" spans="1:25" ht="14">
      <c r="A66" s="35">
        <f t="shared" si="2"/>
        <v>18</v>
      </c>
      <c r="B66" s="34" t="s">
        <v>123</v>
      </c>
      <c r="C66" s="23"/>
      <c r="D66" s="23"/>
      <c r="E66" s="23"/>
      <c r="F66" s="28"/>
      <c r="G66" s="28"/>
      <c r="H66" s="28">
        <v>11</v>
      </c>
      <c r="I66" s="36">
        <v>80</v>
      </c>
      <c r="J66" s="28">
        <v>31</v>
      </c>
      <c r="K66" s="36">
        <v>60</v>
      </c>
      <c r="L66" s="36"/>
      <c r="M66" s="36">
        <v>0</v>
      </c>
      <c r="N66" s="36"/>
      <c r="O66" s="36">
        <v>0</v>
      </c>
      <c r="P66" s="36"/>
      <c r="Q66" s="36">
        <v>0</v>
      </c>
      <c r="R66" s="28">
        <v>140</v>
      </c>
      <c r="S66" s="28"/>
      <c r="T66" s="28"/>
      <c r="U66" s="28"/>
      <c r="V66" s="28"/>
      <c r="W66" s="28"/>
      <c r="X66" s="28"/>
      <c r="Y66" s="28">
        <v>140</v>
      </c>
    </row>
    <row r="67" spans="1:25" ht="14">
      <c r="A67" s="35">
        <f t="shared" si="2"/>
        <v>19</v>
      </c>
      <c r="B67" s="34" t="s">
        <v>71</v>
      </c>
      <c r="C67" s="23">
        <v>1.3495370370370371E-2</v>
      </c>
      <c r="D67" s="23" t="s">
        <v>65</v>
      </c>
      <c r="E67" s="23"/>
      <c r="F67" s="28" t="s">
        <v>6</v>
      </c>
      <c r="G67" s="28">
        <f>IFERROR(VLOOKUP(F67,Table7[[Place]:[Points]],2),0)</f>
        <v>40</v>
      </c>
      <c r="H67" s="28">
        <v>7</v>
      </c>
      <c r="I67" s="36">
        <v>84</v>
      </c>
      <c r="J67" s="28"/>
      <c r="K67" s="36">
        <v>0</v>
      </c>
      <c r="L67" s="36"/>
      <c r="M67" s="36">
        <v>0</v>
      </c>
      <c r="N67" s="36"/>
      <c r="O67" s="36">
        <v>0</v>
      </c>
      <c r="P67" s="36"/>
      <c r="Q67" s="36">
        <v>0</v>
      </c>
      <c r="R67" s="28">
        <v>124</v>
      </c>
      <c r="S67" s="28"/>
      <c r="T67" s="28"/>
      <c r="U67" s="28"/>
      <c r="V67" s="28"/>
      <c r="W67" s="28"/>
      <c r="X67" s="28"/>
      <c r="Y67" s="35">
        <f>SUM(LARGE(G67:Q67,{1,2}))</f>
        <v>124</v>
      </c>
    </row>
    <row r="68" spans="1:25" s="26" customFormat="1" ht="14">
      <c r="A68" s="35">
        <f t="shared" si="2"/>
        <v>20</v>
      </c>
      <c r="B68" s="35" t="s">
        <v>18</v>
      </c>
      <c r="C68" s="23" t="s">
        <v>65</v>
      </c>
      <c r="D68" s="23">
        <v>2.4097222222222225E-2</v>
      </c>
      <c r="E68" s="23"/>
      <c r="F68" s="29" t="s">
        <v>6</v>
      </c>
      <c r="G68" s="29">
        <f>IFERROR(VLOOKUP(F68,Table7[[Place]:[Points]],2),0)</f>
        <v>40</v>
      </c>
      <c r="H68" s="29"/>
      <c r="I68" s="36">
        <f>IFERROR(VLOOKUP(H68,Table7[[Place]:[Points]],2),0)</f>
        <v>0</v>
      </c>
      <c r="J68" s="29">
        <v>11</v>
      </c>
      <c r="K68" s="36">
        <f>IFERROR(VLOOKUP(J68,Table7[[Place]:[Points]],2),0)</f>
        <v>80</v>
      </c>
      <c r="L68" s="36"/>
      <c r="M68" s="36">
        <f>IFERROR(VLOOKUP(L68,Table7[[Place]:[Points]],2),0)</f>
        <v>0</v>
      </c>
      <c r="N68" s="36"/>
      <c r="O68" s="36">
        <f>IFERROR(VLOOKUP(N68,Table7[[Place]:[Points]],2),0)</f>
        <v>0</v>
      </c>
      <c r="P68" s="36"/>
      <c r="Q68" s="36">
        <f>IFERROR(VLOOKUP(P68,Table7[[Place]:[Points]],2),0)</f>
        <v>0</v>
      </c>
      <c r="R68" s="29">
        <f>SUM(G68,I68,K68,M68,O68,Q68)</f>
        <v>120</v>
      </c>
      <c r="S68" s="29" t="e">
        <f>#REF!</f>
        <v>#REF!</v>
      </c>
      <c r="T68" s="29" t="e">
        <f>#REF!</f>
        <v>#REF!</v>
      </c>
      <c r="U68" s="29" t="e">
        <f>#REF!</f>
        <v>#REF!</v>
      </c>
      <c r="V68" s="29" t="e">
        <f>#REF!</f>
        <v>#REF!</v>
      </c>
      <c r="W68" s="29" t="e">
        <f>#REF!</f>
        <v>#REF!</v>
      </c>
      <c r="X68" s="29" t="e">
        <f>#REF!</f>
        <v>#REF!</v>
      </c>
      <c r="Y68" s="29">
        <v>120</v>
      </c>
    </row>
    <row r="69" spans="1:25" s="26" customFormat="1" ht="14">
      <c r="A69" s="35">
        <f t="shared" si="2"/>
        <v>21</v>
      </c>
      <c r="B69" s="35" t="s">
        <v>48</v>
      </c>
      <c r="C69" s="23">
        <v>1.3263888888888889E-2</v>
      </c>
      <c r="D69" s="23" t="s">
        <v>65</v>
      </c>
      <c r="E69" s="24"/>
      <c r="F69" s="35" t="s">
        <v>6</v>
      </c>
      <c r="G69" s="35">
        <f>IFERROR(VLOOKUP(F69,Table7[[Place]:[Points]],2),0)</f>
        <v>40</v>
      </c>
      <c r="H69" s="29"/>
      <c r="I69" s="36">
        <f>IFERROR(VLOOKUP(H69,Table7[[Place]:[Points]],2),0)</f>
        <v>0</v>
      </c>
      <c r="J69" s="29">
        <v>18</v>
      </c>
      <c r="K69" s="36">
        <f>IFERROR(VLOOKUP(J69,Table7[[Place]:[Points]],2),0)</f>
        <v>73</v>
      </c>
      <c r="L69" s="36"/>
      <c r="M69" s="36">
        <f>IFERROR(VLOOKUP(L69,Table7[[Place]:[Points]],2),0)</f>
        <v>0</v>
      </c>
      <c r="N69" s="36"/>
      <c r="O69" s="36">
        <f>IFERROR(VLOOKUP(N69,Table7[[Place]:[Points]],2),0)</f>
        <v>0</v>
      </c>
      <c r="P69" s="36"/>
      <c r="Q69" s="36">
        <f>IFERROR(VLOOKUP(P69,Table7[[Place]:[Points]],2),0)</f>
        <v>0</v>
      </c>
      <c r="R69" s="29">
        <f>SUM(G69,I69,K69,M69,O69,Q69)</f>
        <v>113</v>
      </c>
      <c r="S69" s="29" t="e">
        <f>#REF!</f>
        <v>#REF!</v>
      </c>
      <c r="T69" s="29" t="e">
        <f>#REF!</f>
        <v>#REF!</v>
      </c>
      <c r="U69" s="29" t="e">
        <f>#REF!</f>
        <v>#REF!</v>
      </c>
      <c r="V69" s="29" t="e">
        <f>#REF!</f>
        <v>#REF!</v>
      </c>
      <c r="W69" s="29" t="e">
        <f>#REF!</f>
        <v>#REF!</v>
      </c>
      <c r="X69" s="29" t="e">
        <f>#REF!</f>
        <v>#REF!</v>
      </c>
      <c r="Y69" s="35">
        <v>113</v>
      </c>
    </row>
    <row r="70" spans="1:25" s="26" customFormat="1" ht="14">
      <c r="A70" s="35">
        <f t="shared" si="2"/>
        <v>22</v>
      </c>
      <c r="B70" s="35" t="s">
        <v>49</v>
      </c>
      <c r="C70" s="23">
        <v>1.4097222222222221E-2</v>
      </c>
      <c r="D70" s="23" t="s">
        <v>65</v>
      </c>
      <c r="E70" s="23"/>
      <c r="F70" s="29" t="s">
        <v>6</v>
      </c>
      <c r="G70" s="29">
        <f>IFERROR(VLOOKUP(F70,Table7[[Place]:[Points]],2),0)</f>
        <v>40</v>
      </c>
      <c r="H70" s="29"/>
      <c r="I70" s="36">
        <f>IFERROR(VLOOKUP(H70,Table7[[Place]:[Points]],2),0)</f>
        <v>0</v>
      </c>
      <c r="J70" s="29">
        <v>19</v>
      </c>
      <c r="K70" s="36">
        <f>IFERROR(VLOOKUP(J70,Table7[[Place]:[Points]],2),0)</f>
        <v>72</v>
      </c>
      <c r="L70" s="36"/>
      <c r="M70" s="36">
        <f>IFERROR(VLOOKUP(L70,Table7[[Place]:[Points]],2),0)</f>
        <v>0</v>
      </c>
      <c r="N70" s="36"/>
      <c r="O70" s="36">
        <f>IFERROR(VLOOKUP(N70,Table7[[Place]:[Points]],2),0)</f>
        <v>0</v>
      </c>
      <c r="P70" s="36"/>
      <c r="Q70" s="36">
        <f>IFERROR(VLOOKUP(P70,Table7[[Place]:[Points]],2),0)</f>
        <v>0</v>
      </c>
      <c r="R70" s="29">
        <f>SUM(G70,I70,K70,M70,O70,Q70)</f>
        <v>112</v>
      </c>
      <c r="S70" s="29" t="e">
        <f>#REF!</f>
        <v>#REF!</v>
      </c>
      <c r="T70" s="29" t="e">
        <f>#REF!</f>
        <v>#REF!</v>
      </c>
      <c r="U70" s="29" t="e">
        <f>#REF!</f>
        <v>#REF!</v>
      </c>
      <c r="V70" s="29" t="e">
        <f>#REF!</f>
        <v>#REF!</v>
      </c>
      <c r="W70" s="29" t="e">
        <f>#REF!</f>
        <v>#REF!</v>
      </c>
      <c r="X70" s="29" t="e">
        <f>#REF!</f>
        <v>#REF!</v>
      </c>
      <c r="Y70" s="29">
        <v>112</v>
      </c>
    </row>
    <row r="71" spans="1:25" s="26" customFormat="1" ht="14">
      <c r="A71" s="35">
        <f t="shared" si="2"/>
        <v>23</v>
      </c>
      <c r="B71" s="34" t="s">
        <v>118</v>
      </c>
      <c r="C71" s="23"/>
      <c r="D71" s="23"/>
      <c r="E71" s="23"/>
      <c r="F71" s="29"/>
      <c r="G71" s="29"/>
      <c r="H71" s="34" t="s">
        <v>6</v>
      </c>
      <c r="I71" s="36">
        <v>40</v>
      </c>
      <c r="J71" s="29">
        <v>22</v>
      </c>
      <c r="K71" s="36">
        <v>69</v>
      </c>
      <c r="L71" s="36"/>
      <c r="M71" s="36">
        <v>0</v>
      </c>
      <c r="N71" s="36"/>
      <c r="O71" s="36">
        <v>0</v>
      </c>
      <c r="P71" s="36"/>
      <c r="Q71" s="36">
        <v>0</v>
      </c>
      <c r="R71" s="29">
        <v>109</v>
      </c>
      <c r="S71" s="29"/>
      <c r="T71" s="29"/>
      <c r="U71" s="29"/>
      <c r="V71" s="29"/>
      <c r="W71" s="29"/>
      <c r="X71" s="29"/>
      <c r="Y71" s="29">
        <v>109</v>
      </c>
    </row>
    <row r="72" spans="1:25" s="26" customFormat="1" ht="14">
      <c r="A72" s="35">
        <f t="shared" si="2"/>
        <v>24</v>
      </c>
      <c r="B72" s="35" t="s">
        <v>88</v>
      </c>
      <c r="C72" s="23">
        <v>2.0833333333333332E-2</v>
      </c>
      <c r="D72" s="23" t="s">
        <v>65</v>
      </c>
      <c r="E72" s="24"/>
      <c r="F72" s="29" t="s">
        <v>6</v>
      </c>
      <c r="G72" s="29">
        <f>IFERROR(VLOOKUP(F72,Table7[[Place]:[Points]],2),0)</f>
        <v>40</v>
      </c>
      <c r="H72" s="29"/>
      <c r="I72" s="36">
        <f>IFERROR(VLOOKUP(H72,Table7[[Place]:[Points]],2),0)</f>
        <v>0</v>
      </c>
      <c r="J72" s="29">
        <v>24</v>
      </c>
      <c r="K72" s="36">
        <f>IFERROR(VLOOKUP(J72,Table7[[Place]:[Points]],2),0)</f>
        <v>67</v>
      </c>
      <c r="L72" s="36"/>
      <c r="M72" s="36">
        <f>IFERROR(VLOOKUP(L72,Table7[[Place]:[Points]],2),0)</f>
        <v>0</v>
      </c>
      <c r="N72" s="36"/>
      <c r="O72" s="36">
        <f>IFERROR(VLOOKUP(N72,Table7[[Place]:[Points]],2),0)</f>
        <v>0</v>
      </c>
      <c r="P72" s="36"/>
      <c r="Q72" s="36">
        <f>IFERROR(VLOOKUP(P72,Table7[[Place]:[Points]],2),0)</f>
        <v>0</v>
      </c>
      <c r="R72" s="29">
        <f>SUM(G72,I72,K72,M72,O72,Q72)</f>
        <v>107</v>
      </c>
      <c r="S72" s="29" t="e">
        <f>#REF!</f>
        <v>#REF!</v>
      </c>
      <c r="T72" s="29" t="e">
        <f>#REF!</f>
        <v>#REF!</v>
      </c>
      <c r="U72" s="29" t="e">
        <f>#REF!</f>
        <v>#REF!</v>
      </c>
      <c r="V72" s="29" t="e">
        <f>#REF!</f>
        <v>#REF!</v>
      </c>
      <c r="W72" s="29" t="e">
        <f>#REF!</f>
        <v>#REF!</v>
      </c>
      <c r="X72" s="29" t="e">
        <f>#REF!</f>
        <v>#REF!</v>
      </c>
      <c r="Y72" s="29">
        <v>107</v>
      </c>
    </row>
    <row r="73" spans="1:25" ht="14">
      <c r="A73" s="35">
        <f t="shared" si="2"/>
        <v>25</v>
      </c>
      <c r="B73" s="34" t="s">
        <v>120</v>
      </c>
      <c r="C73" s="23"/>
      <c r="D73" s="23"/>
      <c r="E73" s="23"/>
      <c r="F73" s="28"/>
      <c r="G73" s="28"/>
      <c r="H73" s="28">
        <v>5</v>
      </c>
      <c r="I73" s="36">
        <v>86</v>
      </c>
      <c r="J73" s="28"/>
      <c r="K73" s="36">
        <v>0</v>
      </c>
      <c r="L73" s="36"/>
      <c r="M73" s="36">
        <v>0</v>
      </c>
      <c r="N73" s="36"/>
      <c r="O73" s="36">
        <v>0</v>
      </c>
      <c r="P73" s="36"/>
      <c r="Q73" s="36">
        <v>0</v>
      </c>
      <c r="R73" s="28">
        <v>86</v>
      </c>
      <c r="S73" s="28"/>
      <c r="T73" s="28"/>
      <c r="U73" s="28"/>
      <c r="V73" s="28"/>
      <c r="W73" s="28"/>
      <c r="X73" s="28"/>
      <c r="Y73" s="28">
        <v>86</v>
      </c>
    </row>
    <row r="74" spans="1:25" s="26" customFormat="1" ht="14">
      <c r="A74" s="35">
        <f t="shared" si="2"/>
        <v>26</v>
      </c>
      <c r="B74" s="40" t="s">
        <v>130</v>
      </c>
      <c r="C74" s="23"/>
      <c r="D74" s="23"/>
      <c r="E74" s="23"/>
      <c r="F74" s="34"/>
      <c r="G74" s="35"/>
      <c r="H74" s="34"/>
      <c r="I74" s="36"/>
      <c r="J74" s="35">
        <v>7</v>
      </c>
      <c r="K74" s="36">
        <v>84</v>
      </c>
      <c r="L74" s="36"/>
      <c r="M74" s="36"/>
      <c r="N74" s="36"/>
      <c r="O74" s="36"/>
      <c r="P74" s="36"/>
      <c r="Q74" s="36"/>
      <c r="R74" s="35">
        <v>84</v>
      </c>
      <c r="S74" s="35"/>
      <c r="T74" s="35"/>
      <c r="U74" s="35"/>
      <c r="V74" s="35"/>
      <c r="W74" s="35"/>
      <c r="X74" s="35"/>
      <c r="Y74" s="35">
        <v>84</v>
      </c>
    </row>
    <row r="75" spans="1:25" ht="14">
      <c r="A75" s="35">
        <f t="shared" si="2"/>
        <v>27</v>
      </c>
      <c r="B75" s="34" t="s">
        <v>122</v>
      </c>
      <c r="C75" s="23"/>
      <c r="D75" s="23"/>
      <c r="E75" s="23"/>
      <c r="F75" s="28"/>
      <c r="G75" s="28"/>
      <c r="H75" s="28">
        <v>9</v>
      </c>
      <c r="I75" s="36">
        <v>82</v>
      </c>
      <c r="J75" s="28"/>
      <c r="K75" s="36">
        <v>0</v>
      </c>
      <c r="L75" s="36"/>
      <c r="M75" s="36">
        <v>0</v>
      </c>
      <c r="N75" s="36"/>
      <c r="O75" s="36">
        <v>0</v>
      </c>
      <c r="P75" s="36"/>
      <c r="Q75" s="36">
        <v>0</v>
      </c>
      <c r="R75" s="28">
        <v>82</v>
      </c>
      <c r="S75" s="28"/>
      <c r="T75" s="28"/>
      <c r="U75" s="28"/>
      <c r="V75" s="28"/>
      <c r="W75" s="28"/>
      <c r="X75" s="28"/>
      <c r="Y75" s="28">
        <v>82</v>
      </c>
    </row>
    <row r="76" spans="1:25" s="26" customFormat="1" ht="14">
      <c r="A76" s="35">
        <f t="shared" si="2"/>
        <v>28</v>
      </c>
      <c r="B76" s="40" t="s">
        <v>44</v>
      </c>
      <c r="C76" s="23"/>
      <c r="D76" s="23"/>
      <c r="E76" s="23"/>
      <c r="F76" s="34"/>
      <c r="G76" s="35"/>
      <c r="H76" s="34"/>
      <c r="I76" s="36"/>
      <c r="J76" s="35">
        <v>10</v>
      </c>
      <c r="K76" s="36">
        <v>81</v>
      </c>
      <c r="L76" s="36"/>
      <c r="M76" s="36"/>
      <c r="N76" s="36"/>
      <c r="O76" s="36"/>
      <c r="P76" s="36"/>
      <c r="Q76" s="36"/>
      <c r="R76" s="35">
        <v>81</v>
      </c>
      <c r="S76" s="35"/>
      <c r="T76" s="35"/>
      <c r="U76" s="35"/>
      <c r="V76" s="35"/>
      <c r="W76" s="35"/>
      <c r="X76" s="35"/>
      <c r="Y76" s="35">
        <v>81</v>
      </c>
    </row>
    <row r="77" spans="1:25" ht="14">
      <c r="A77" s="35">
        <f t="shared" si="2"/>
        <v>29</v>
      </c>
      <c r="B77" s="28" t="s">
        <v>1</v>
      </c>
      <c r="C77" s="23">
        <v>2.4305555555555556E-2</v>
      </c>
      <c r="D77" s="23" t="s">
        <v>65</v>
      </c>
      <c r="E77" s="23"/>
      <c r="F77" s="28" t="s">
        <v>6</v>
      </c>
      <c r="G77" s="28">
        <f>IFERROR(VLOOKUP(F77,Table7[[Place]:[Points]],2),0)</f>
        <v>40</v>
      </c>
      <c r="H77" s="34" t="s">
        <v>6</v>
      </c>
      <c r="I77" s="36">
        <f>IFERROR(VLOOKUP(H77,Table7[[Place]:[Points]],2),0)</f>
        <v>40</v>
      </c>
      <c r="J77" s="28"/>
      <c r="K77" s="36">
        <f>IFERROR(VLOOKUP(J77,Table7[[Place]:[Points]],2),0)</f>
        <v>0</v>
      </c>
      <c r="L77" s="36"/>
      <c r="M77" s="36">
        <f>IFERROR(VLOOKUP(L77,Table7[[Place]:[Points]],2),0)</f>
        <v>0</v>
      </c>
      <c r="N77" s="36"/>
      <c r="O77" s="36">
        <f>IFERROR(VLOOKUP(N77,Table7[[Place]:[Points]],2),0)</f>
        <v>0</v>
      </c>
      <c r="P77" s="36"/>
      <c r="Q77" s="36">
        <f>IFERROR(VLOOKUP(P77,Table7[[Place]:[Points]],2),0)</f>
        <v>0</v>
      </c>
      <c r="R77" s="28">
        <f>SUM(G77,I77,K77,M77,O77,Q77)</f>
        <v>80</v>
      </c>
      <c r="S77" s="28" t="e">
        <f>#REF!</f>
        <v>#REF!</v>
      </c>
      <c r="T77" s="28" t="e">
        <f>#REF!</f>
        <v>#REF!</v>
      </c>
      <c r="U77" s="28" t="e">
        <f>#REF!</f>
        <v>#REF!</v>
      </c>
      <c r="V77" s="28" t="e">
        <f>#REF!</f>
        <v>#REF!</v>
      </c>
      <c r="W77" s="28" t="e">
        <f>#REF!</f>
        <v>#REF!</v>
      </c>
      <c r="X77" s="28" t="e">
        <f>#REF!</f>
        <v>#REF!</v>
      </c>
      <c r="Y77" s="28">
        <f>SUM(LARGE(G77:Q77,{1,2}))</f>
        <v>80</v>
      </c>
    </row>
    <row r="78" spans="1:25" s="26" customFormat="1" ht="14">
      <c r="A78" s="35">
        <f t="shared" si="2"/>
        <v>30</v>
      </c>
      <c r="B78" s="40" t="s">
        <v>131</v>
      </c>
      <c r="C78" s="23"/>
      <c r="D78" s="23"/>
      <c r="E78" s="23"/>
      <c r="F78" s="34"/>
      <c r="G78" s="35"/>
      <c r="H78" s="34"/>
      <c r="I78" s="36"/>
      <c r="J78" s="35">
        <v>12</v>
      </c>
      <c r="K78" s="36">
        <v>79</v>
      </c>
      <c r="L78" s="36"/>
      <c r="M78" s="36"/>
      <c r="N78" s="36"/>
      <c r="O78" s="36"/>
      <c r="P78" s="36"/>
      <c r="Q78" s="36"/>
      <c r="R78" s="35">
        <v>79</v>
      </c>
      <c r="S78" s="35"/>
      <c r="T78" s="35"/>
      <c r="U78" s="35"/>
      <c r="V78" s="35"/>
      <c r="W78" s="35"/>
      <c r="X78" s="35"/>
      <c r="Y78" s="35">
        <v>79</v>
      </c>
    </row>
    <row r="79" spans="1:25" s="26" customFormat="1" ht="14">
      <c r="A79" s="35">
        <f t="shared" si="2"/>
        <v>31</v>
      </c>
      <c r="B79" s="40" t="s">
        <v>132</v>
      </c>
      <c r="C79" s="23"/>
      <c r="D79" s="23"/>
      <c r="E79" s="23"/>
      <c r="F79" s="34"/>
      <c r="G79" s="35"/>
      <c r="H79" s="34"/>
      <c r="I79" s="36"/>
      <c r="J79" s="35">
        <v>14</v>
      </c>
      <c r="K79" s="36">
        <v>77</v>
      </c>
      <c r="L79" s="36"/>
      <c r="M79" s="36"/>
      <c r="N79" s="36"/>
      <c r="O79" s="36"/>
      <c r="P79" s="36"/>
      <c r="Q79" s="36"/>
      <c r="R79" s="35">
        <v>77</v>
      </c>
      <c r="S79" s="35"/>
      <c r="T79" s="35"/>
      <c r="U79" s="35"/>
      <c r="V79" s="35"/>
      <c r="W79" s="35"/>
      <c r="X79" s="35"/>
      <c r="Y79" s="35">
        <v>77</v>
      </c>
    </row>
    <row r="80" spans="1:25" s="26" customFormat="1" ht="14">
      <c r="A80" s="35">
        <f t="shared" si="2"/>
        <v>32</v>
      </c>
      <c r="B80" s="40" t="s">
        <v>133</v>
      </c>
      <c r="C80" s="23"/>
      <c r="D80" s="23"/>
      <c r="E80" s="23"/>
      <c r="F80" s="34"/>
      <c r="G80" s="35"/>
      <c r="H80" s="34"/>
      <c r="I80" s="36"/>
      <c r="J80" s="35">
        <v>15</v>
      </c>
      <c r="K80" s="36">
        <v>76</v>
      </c>
      <c r="L80" s="36"/>
      <c r="M80" s="36"/>
      <c r="N80" s="36"/>
      <c r="O80" s="36"/>
      <c r="P80" s="36"/>
      <c r="Q80" s="36"/>
      <c r="R80" s="35">
        <v>76</v>
      </c>
      <c r="S80" s="35"/>
      <c r="T80" s="35"/>
      <c r="U80" s="35"/>
      <c r="V80" s="35"/>
      <c r="W80" s="35"/>
      <c r="X80" s="35"/>
      <c r="Y80" s="35">
        <v>76</v>
      </c>
    </row>
    <row r="81" spans="1:25" s="26" customFormat="1" ht="14">
      <c r="A81" s="35">
        <f t="shared" si="2"/>
        <v>33</v>
      </c>
      <c r="B81" s="40" t="s">
        <v>134</v>
      </c>
      <c r="C81" s="23"/>
      <c r="D81" s="23"/>
      <c r="E81" s="23"/>
      <c r="F81" s="34"/>
      <c r="G81" s="35"/>
      <c r="H81" s="34"/>
      <c r="I81" s="36"/>
      <c r="J81" s="35">
        <v>25</v>
      </c>
      <c r="K81" s="36">
        <v>66</v>
      </c>
      <c r="L81" s="36"/>
      <c r="M81" s="36"/>
      <c r="N81" s="36"/>
      <c r="O81" s="36"/>
      <c r="P81" s="36"/>
      <c r="Q81" s="36"/>
      <c r="R81" s="35">
        <v>66</v>
      </c>
      <c r="S81" s="35"/>
      <c r="T81" s="35"/>
      <c r="U81" s="35"/>
      <c r="V81" s="35"/>
      <c r="W81" s="35"/>
      <c r="X81" s="35"/>
      <c r="Y81" s="35">
        <v>66</v>
      </c>
    </row>
    <row r="82" spans="1:25" s="26" customFormat="1" ht="14">
      <c r="A82" s="35">
        <f t="shared" si="2"/>
        <v>34</v>
      </c>
      <c r="B82" s="40" t="s">
        <v>135</v>
      </c>
      <c r="C82" s="23"/>
      <c r="D82" s="23"/>
      <c r="E82" s="23"/>
      <c r="F82" s="34"/>
      <c r="G82" s="35"/>
      <c r="H82" s="34"/>
      <c r="I82" s="36"/>
      <c r="J82" s="35">
        <v>26</v>
      </c>
      <c r="K82" s="36">
        <v>65</v>
      </c>
      <c r="L82" s="36"/>
      <c r="M82" s="36"/>
      <c r="N82" s="36"/>
      <c r="O82" s="36"/>
      <c r="P82" s="36"/>
      <c r="Q82" s="36"/>
      <c r="R82" s="35">
        <v>65</v>
      </c>
      <c r="S82" s="35"/>
      <c r="T82" s="35"/>
      <c r="U82" s="35"/>
      <c r="V82" s="35"/>
      <c r="W82" s="35"/>
      <c r="X82" s="35"/>
      <c r="Y82" s="35">
        <v>65</v>
      </c>
    </row>
    <row r="83" spans="1:25" s="26" customFormat="1" ht="14">
      <c r="A83" s="40">
        <f t="shared" si="2"/>
        <v>35</v>
      </c>
      <c r="B83" s="40" t="s">
        <v>136</v>
      </c>
      <c r="C83" s="23"/>
      <c r="D83" s="23"/>
      <c r="E83" s="23"/>
      <c r="F83" s="34"/>
      <c r="G83" s="35"/>
      <c r="H83" s="34"/>
      <c r="I83" s="36"/>
      <c r="J83" s="35">
        <v>27</v>
      </c>
      <c r="K83" s="36">
        <v>64</v>
      </c>
      <c r="L83" s="36"/>
      <c r="M83" s="36"/>
      <c r="N83" s="36"/>
      <c r="O83" s="36"/>
      <c r="P83" s="36"/>
      <c r="Q83" s="36"/>
      <c r="R83" s="35">
        <v>64</v>
      </c>
      <c r="S83" s="35"/>
      <c r="T83" s="35"/>
      <c r="U83" s="35"/>
      <c r="V83" s="35"/>
      <c r="W83" s="35"/>
      <c r="X83" s="35"/>
      <c r="Y83" s="35">
        <v>64</v>
      </c>
    </row>
    <row r="84" spans="1:25" s="26" customFormat="1" ht="14">
      <c r="A84" s="35">
        <f t="shared" si="2"/>
        <v>36</v>
      </c>
      <c r="B84" s="40" t="s">
        <v>137</v>
      </c>
      <c r="C84" s="23"/>
      <c r="D84" s="23"/>
      <c r="E84" s="23"/>
      <c r="F84" s="34"/>
      <c r="G84" s="35"/>
      <c r="H84" s="34"/>
      <c r="I84" s="36"/>
      <c r="J84" s="35">
        <v>30</v>
      </c>
      <c r="K84" s="36">
        <v>61</v>
      </c>
      <c r="L84" s="36"/>
      <c r="M84" s="36"/>
      <c r="N84" s="36"/>
      <c r="O84" s="36"/>
      <c r="P84" s="36"/>
      <c r="Q84" s="36"/>
      <c r="R84" s="35">
        <v>61</v>
      </c>
      <c r="S84" s="35"/>
      <c r="T84" s="35"/>
      <c r="U84" s="35"/>
      <c r="V84" s="35"/>
      <c r="W84" s="35"/>
      <c r="X84" s="35"/>
      <c r="Y84" s="35">
        <v>61</v>
      </c>
    </row>
    <row r="85" spans="1:25" s="26" customFormat="1" ht="14">
      <c r="A85" s="35">
        <f t="shared" si="2"/>
        <v>37</v>
      </c>
      <c r="B85" s="35" t="s">
        <v>87</v>
      </c>
      <c r="C85" s="23">
        <v>1.2407407407407409E-2</v>
      </c>
      <c r="D85" s="23" t="s">
        <v>65</v>
      </c>
      <c r="E85" s="24"/>
      <c r="F85" s="29" t="s">
        <v>6</v>
      </c>
      <c r="G85" s="29">
        <f>IFERROR(VLOOKUP(F85,Table7[[Place]:[Points]],2),0)</f>
        <v>40</v>
      </c>
      <c r="H85" s="29"/>
      <c r="I85" s="36">
        <f>IFERROR(VLOOKUP(H85,Table7[[Place]:[Points]],2),0)</f>
        <v>0</v>
      </c>
      <c r="J85" s="29"/>
      <c r="K85" s="36">
        <f>IFERROR(VLOOKUP(J85,Table7[[Place]:[Points]],2),0)</f>
        <v>0</v>
      </c>
      <c r="L85" s="36"/>
      <c r="M85" s="36">
        <f>IFERROR(VLOOKUP(L85,Table7[[Place]:[Points]],2),0)</f>
        <v>0</v>
      </c>
      <c r="N85" s="36"/>
      <c r="O85" s="36">
        <f>IFERROR(VLOOKUP(N85,Table7[[Place]:[Points]],2),0)</f>
        <v>0</v>
      </c>
      <c r="P85" s="36"/>
      <c r="Q85" s="36">
        <f>IFERROR(VLOOKUP(P85,Table7[[Place]:[Points]],2),0)</f>
        <v>0</v>
      </c>
      <c r="R85" s="29">
        <f>SUM(G85,I85,K85,M85,O85,Q85)</f>
        <v>40</v>
      </c>
      <c r="S85" s="29" t="e">
        <f>#REF!</f>
        <v>#REF!</v>
      </c>
      <c r="T85" s="29" t="e">
        <f>#REF!</f>
        <v>#REF!</v>
      </c>
      <c r="U85" s="29" t="e">
        <f>#REF!</f>
        <v>#REF!</v>
      </c>
      <c r="V85" s="29" t="e">
        <f>#REF!</f>
        <v>#REF!</v>
      </c>
      <c r="W85" s="29" t="e">
        <f>#REF!</f>
        <v>#REF!</v>
      </c>
      <c r="X85" s="29" t="e">
        <f>#REF!</f>
        <v>#REF!</v>
      </c>
      <c r="Y85" s="29">
        <f>SUM(LARGE(G85:Q85,{1}))</f>
        <v>40</v>
      </c>
    </row>
    <row r="86" spans="1:25" s="26" customFormat="1" ht="14">
      <c r="A86" s="35">
        <f t="shared" si="2"/>
        <v>37</v>
      </c>
      <c r="B86" s="35" t="s">
        <v>47</v>
      </c>
      <c r="C86" s="23">
        <v>1.5972222222222224E-2</v>
      </c>
      <c r="D86" s="23" t="s">
        <v>65</v>
      </c>
      <c r="E86" s="24"/>
      <c r="F86" s="29" t="s">
        <v>6</v>
      </c>
      <c r="G86" s="29">
        <f>IFERROR(VLOOKUP(F86,Table7[[Place]:[Points]],2),0)</f>
        <v>40</v>
      </c>
      <c r="H86" s="29"/>
      <c r="I86" s="36">
        <f>IFERROR(VLOOKUP(H86,Table7[[Place]:[Points]],2),0)</f>
        <v>0</v>
      </c>
      <c r="J86" s="29"/>
      <c r="K86" s="36">
        <f>IFERROR(VLOOKUP(J86,Table7[[Place]:[Points]],2),0)</f>
        <v>0</v>
      </c>
      <c r="L86" s="36"/>
      <c r="M86" s="36">
        <f>IFERROR(VLOOKUP(L86,Table7[[Place]:[Points]],2),0)</f>
        <v>0</v>
      </c>
      <c r="N86" s="36"/>
      <c r="O86" s="36">
        <f>IFERROR(VLOOKUP(N86,Table7[[Place]:[Points]],2),0)</f>
        <v>0</v>
      </c>
      <c r="P86" s="36"/>
      <c r="Q86" s="36">
        <f>IFERROR(VLOOKUP(P86,Table7[[Place]:[Points]],2),0)</f>
        <v>0</v>
      </c>
      <c r="R86" s="29">
        <f t="shared" ref="R86" si="5">SUM(G86,I86,K86,M86,O86,Q86)</f>
        <v>40</v>
      </c>
      <c r="S86" s="29" t="e">
        <f>#REF!</f>
        <v>#REF!</v>
      </c>
      <c r="T86" s="29" t="e">
        <f>#REF!</f>
        <v>#REF!</v>
      </c>
      <c r="U86" s="29" t="e">
        <f>#REF!</f>
        <v>#REF!</v>
      </c>
      <c r="V86" s="29" t="e">
        <f>#REF!</f>
        <v>#REF!</v>
      </c>
      <c r="W86" s="29" t="e">
        <f>#REF!</f>
        <v>#REF!</v>
      </c>
      <c r="X86" s="29" t="e">
        <f>#REF!</f>
        <v>#REF!</v>
      </c>
      <c r="Y86" s="29">
        <f>SUM(LARGE(G86:Q86,{1}))</f>
        <v>40</v>
      </c>
    </row>
    <row r="87" spans="1:25" s="26" customFormat="1" ht="14">
      <c r="A87" s="35">
        <f t="shared" si="2"/>
        <v>37</v>
      </c>
      <c r="B87" s="34" t="s">
        <v>119</v>
      </c>
      <c r="C87" s="23"/>
      <c r="D87" s="23"/>
      <c r="E87" s="23"/>
      <c r="F87" s="34"/>
      <c r="G87" s="29"/>
      <c r="H87" s="34" t="s">
        <v>6</v>
      </c>
      <c r="I87" s="36">
        <v>40</v>
      </c>
      <c r="J87" s="29"/>
      <c r="K87" s="36">
        <v>0</v>
      </c>
      <c r="L87" s="36"/>
      <c r="M87" s="36">
        <v>0</v>
      </c>
      <c r="N87" s="36"/>
      <c r="O87" s="36">
        <v>0</v>
      </c>
      <c r="P87" s="36"/>
      <c r="Q87" s="36">
        <v>0</v>
      </c>
      <c r="R87" s="29">
        <v>40</v>
      </c>
      <c r="S87" s="29"/>
      <c r="T87" s="29"/>
      <c r="U87" s="29"/>
      <c r="V87" s="29"/>
      <c r="W87" s="29"/>
      <c r="X87" s="29"/>
      <c r="Y87" s="29">
        <v>40</v>
      </c>
    </row>
    <row r="89" spans="1:25" ht="14">
      <c r="A89" s="28"/>
      <c r="B89" s="28"/>
      <c r="C89" s="10"/>
      <c r="D89" s="10"/>
      <c r="E89" s="10"/>
      <c r="F89" s="35">
        <f>COUNTIF(F49:F87,"&lt;&gt;")</f>
        <v>23</v>
      </c>
      <c r="G89" s="28"/>
      <c r="H89" s="35">
        <f>COUNTIF(H49:H87,"&lt;&gt;")</f>
        <v>19</v>
      </c>
      <c r="I89" s="36"/>
      <c r="J89" s="36">
        <v>32</v>
      </c>
      <c r="K89" s="36"/>
      <c r="L89" s="36">
        <f>COUNTIF(L49:L77,"&lt;&gt;")</f>
        <v>0</v>
      </c>
      <c r="M89" s="36"/>
      <c r="N89" s="36">
        <f>COUNTIF(N49:N77,"&lt;&gt;")</f>
        <v>0</v>
      </c>
      <c r="O89" s="36"/>
      <c r="P89" s="36">
        <f>COUNTIF(P49:P77,"&lt;&gt;")</f>
        <v>0</v>
      </c>
      <c r="Q89" s="36"/>
      <c r="R89" s="28"/>
      <c r="S89" s="28"/>
      <c r="T89" s="28"/>
      <c r="U89" s="28"/>
      <c r="V89" s="28"/>
      <c r="W89" s="28"/>
      <c r="X89" s="28"/>
      <c r="Y89" s="28"/>
    </row>
    <row r="90" spans="1:25" ht="14">
      <c r="A90" s="28"/>
      <c r="B90" s="28"/>
      <c r="C90" s="10"/>
      <c r="D90" s="10"/>
      <c r="E90" s="10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4">
      <c r="A91" s="28"/>
      <c r="B91" s="28" t="s">
        <v>13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s="33" customFormat="1" ht="45.75" customHeight="1">
      <c r="A92" s="31" t="s">
        <v>2</v>
      </c>
      <c r="B92" s="31" t="s">
        <v>0</v>
      </c>
      <c r="C92" s="31" t="s">
        <v>53</v>
      </c>
      <c r="D92" s="31" t="s">
        <v>55</v>
      </c>
      <c r="E92" s="31" t="s">
        <v>54</v>
      </c>
      <c r="F92" s="44" t="s">
        <v>56</v>
      </c>
      <c r="G92" s="44"/>
      <c r="H92" s="44" t="s">
        <v>57</v>
      </c>
      <c r="I92" s="44"/>
      <c r="J92" s="44" t="s">
        <v>107</v>
      </c>
      <c r="K92" s="44"/>
      <c r="L92" s="44" t="s">
        <v>106</v>
      </c>
      <c r="M92" s="44"/>
      <c r="N92" s="44" t="s">
        <v>105</v>
      </c>
      <c r="O92" s="44"/>
      <c r="P92" s="44" t="s">
        <v>61</v>
      </c>
      <c r="Q92" s="44"/>
      <c r="R92" s="31" t="s">
        <v>3</v>
      </c>
      <c r="S92" s="31" t="s">
        <v>36</v>
      </c>
      <c r="T92" s="31" t="s">
        <v>37</v>
      </c>
      <c r="U92" s="31" t="s">
        <v>38</v>
      </c>
      <c r="V92" s="31" t="s">
        <v>39</v>
      </c>
      <c r="W92" s="31" t="s">
        <v>40</v>
      </c>
      <c r="X92" s="31" t="s">
        <v>41</v>
      </c>
      <c r="Y92" s="43" t="s">
        <v>16</v>
      </c>
    </row>
    <row r="93" spans="1:25" ht="14">
      <c r="A93" s="28"/>
      <c r="B93" s="28"/>
      <c r="C93" s="28" t="s">
        <v>42</v>
      </c>
      <c r="D93" s="28" t="s">
        <v>42</v>
      </c>
      <c r="E93" s="28" t="s">
        <v>42</v>
      </c>
      <c r="F93" s="28" t="s">
        <v>4</v>
      </c>
      <c r="G93" s="28" t="s">
        <v>5</v>
      </c>
      <c r="H93" s="28" t="s">
        <v>4</v>
      </c>
      <c r="I93" s="28" t="s">
        <v>5</v>
      </c>
      <c r="J93" s="28" t="s">
        <v>4</v>
      </c>
      <c r="K93" s="28" t="s">
        <v>5</v>
      </c>
      <c r="L93" s="28" t="s">
        <v>4</v>
      </c>
      <c r="M93" s="28" t="s">
        <v>5</v>
      </c>
      <c r="N93" s="28" t="s">
        <v>4</v>
      </c>
      <c r="O93" s="28" t="s">
        <v>5</v>
      </c>
      <c r="P93" s="28" t="s">
        <v>4</v>
      </c>
      <c r="Q93" s="28" t="s">
        <v>5</v>
      </c>
      <c r="R93" s="28"/>
      <c r="S93" s="28"/>
      <c r="T93" s="28"/>
      <c r="U93" s="28"/>
      <c r="V93" s="28"/>
      <c r="W93" s="28"/>
      <c r="X93" s="28"/>
      <c r="Y93" s="43"/>
    </row>
    <row r="94" spans="1:25" ht="14">
      <c r="A94" s="28" t="s">
        <v>20</v>
      </c>
      <c r="B94" s="28" t="s">
        <v>21</v>
      </c>
      <c r="C94" s="30"/>
      <c r="D94" s="30"/>
      <c r="E94" s="30"/>
      <c r="F94" s="28" t="s">
        <v>23</v>
      </c>
      <c r="G94" s="28" t="s">
        <v>22</v>
      </c>
      <c r="H94" s="28" t="s">
        <v>24</v>
      </c>
      <c r="I94" s="28" t="s">
        <v>25</v>
      </c>
      <c r="J94" s="28" t="s">
        <v>26</v>
      </c>
      <c r="K94" s="28" t="s">
        <v>27</v>
      </c>
      <c r="L94" s="28" t="s">
        <v>28</v>
      </c>
      <c r="M94" s="28" t="s">
        <v>29</v>
      </c>
      <c r="N94" s="28" t="s">
        <v>30</v>
      </c>
      <c r="O94" s="28" t="s">
        <v>31</v>
      </c>
      <c r="P94" s="28" t="s">
        <v>32</v>
      </c>
      <c r="Q94" s="28" t="s">
        <v>33</v>
      </c>
      <c r="R94" s="28" t="s">
        <v>34</v>
      </c>
      <c r="S94" s="28" t="s">
        <v>36</v>
      </c>
      <c r="T94" s="28" t="s">
        <v>37</v>
      </c>
      <c r="U94" s="28" t="s">
        <v>38</v>
      </c>
      <c r="V94" s="28" t="s">
        <v>39</v>
      </c>
      <c r="W94" s="28" t="s">
        <v>40</v>
      </c>
      <c r="X94" s="28" t="s">
        <v>41</v>
      </c>
      <c r="Y94" s="28" t="s">
        <v>35</v>
      </c>
    </row>
    <row r="95" spans="1:25" ht="14">
      <c r="A95" s="28">
        <f>RANK(Y95,Y$95:Y$95)</f>
        <v>1</v>
      </c>
      <c r="B95" s="28" t="s">
        <v>89</v>
      </c>
      <c r="C95" s="22">
        <v>2.1238425925925924E-2</v>
      </c>
      <c r="D95" s="22">
        <v>2.4479166666666666E-2</v>
      </c>
      <c r="E95" s="22">
        <f t="shared" ref="E95" si="6">(C95+D95)</f>
        <v>4.5717592592592587E-2</v>
      </c>
      <c r="F95" s="28">
        <v>1</v>
      </c>
      <c r="G95" s="28">
        <f>IFERROR(VLOOKUP(F95,Table7[[Place]:[Points]],2),0)</f>
        <v>100</v>
      </c>
      <c r="H95" s="28">
        <v>1</v>
      </c>
      <c r="I95" s="28">
        <f>IFERROR(VLOOKUP(H95,Table7[[Place]:[Points]],2),0)</f>
        <v>100</v>
      </c>
      <c r="J95" s="28">
        <v>1</v>
      </c>
      <c r="K95" s="36">
        <f>IFERROR(VLOOKUP(J95,Table7[[Place]:[Points]],2),0)</f>
        <v>100</v>
      </c>
      <c r="L95" s="36"/>
      <c r="M95" s="36">
        <f>IFERROR(VLOOKUP(L95,Table7[[Place]:[Points]],2),0)</f>
        <v>0</v>
      </c>
      <c r="N95" s="36"/>
      <c r="O95" s="36">
        <f>IFERROR(VLOOKUP(N95,Table7[[Place]:[Points]],2),0)</f>
        <v>0</v>
      </c>
      <c r="P95" s="36"/>
      <c r="Q95" s="36">
        <f>IFERROR(VLOOKUP(P95,Table7[[Place]:[Points]],2),0)</f>
        <v>0</v>
      </c>
      <c r="R95" s="28">
        <f>SUM(G95,I95,K95,M95,O95,Q95)</f>
        <v>300</v>
      </c>
      <c r="S95" s="28" t="e">
        <f>#REF!</f>
        <v>#REF!</v>
      </c>
      <c r="T95" s="28" t="e">
        <f>#REF!</f>
        <v>#REF!</v>
      </c>
      <c r="U95" s="28" t="e">
        <f>#REF!</f>
        <v>#REF!</v>
      </c>
      <c r="V95" s="28" t="e">
        <f>#REF!</f>
        <v>#REF!</v>
      </c>
      <c r="W95" s="28" t="e">
        <f>#REF!</f>
        <v>#REF!</v>
      </c>
      <c r="X95" s="28" t="e">
        <f>#REF!</f>
        <v>#REF!</v>
      </c>
      <c r="Y95" s="28">
        <v>300</v>
      </c>
    </row>
    <row r="96" spans="1:25" s="26" customFormat="1" ht="14">
      <c r="A96" s="35"/>
      <c r="B96" s="35"/>
      <c r="C96" s="22"/>
      <c r="D96" s="22"/>
      <c r="E96" s="22"/>
      <c r="F96" s="35"/>
      <c r="G96" s="35"/>
      <c r="H96" s="35"/>
      <c r="I96" s="35"/>
      <c r="J96" s="35"/>
      <c r="K96" s="36"/>
      <c r="L96" s="36"/>
      <c r="M96" s="36"/>
      <c r="N96" s="36"/>
      <c r="O96" s="36"/>
      <c r="P96" s="36"/>
      <c r="Q96" s="36"/>
      <c r="R96" s="35"/>
      <c r="S96" s="35"/>
      <c r="T96" s="35"/>
      <c r="U96" s="35"/>
      <c r="V96" s="35"/>
      <c r="W96" s="35"/>
      <c r="X96" s="35"/>
      <c r="Y96" s="35"/>
    </row>
    <row r="97" spans="1:25" ht="14">
      <c r="A97" s="28"/>
      <c r="B97" s="28"/>
      <c r="C97" s="10"/>
      <c r="D97" s="10"/>
      <c r="E97" s="10"/>
      <c r="F97" s="28">
        <f>COUNTIF(F95:F95,"&lt;&gt;")</f>
        <v>1</v>
      </c>
      <c r="G97" s="28"/>
      <c r="H97" s="28">
        <f>COUNTIF(H95:H95,"&lt;&gt;")</f>
        <v>1</v>
      </c>
      <c r="I97" s="28"/>
      <c r="J97" s="36">
        <f>COUNTIF(J95:J95,"&lt;&gt;")</f>
        <v>1</v>
      </c>
      <c r="K97" s="36"/>
      <c r="L97" s="36">
        <f>COUNTIF(L95:L95,"&lt;&gt;")</f>
        <v>0</v>
      </c>
      <c r="M97" s="36"/>
      <c r="N97" s="36">
        <f>COUNTIF(N95:N95,"&lt;&gt;")</f>
        <v>0</v>
      </c>
      <c r="O97" s="36"/>
      <c r="P97" s="36">
        <f>COUNTIF(P95:P95,"&lt;&gt;")</f>
        <v>0</v>
      </c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4">
      <c r="A98" s="28"/>
      <c r="B98" s="28"/>
      <c r="C98" s="10"/>
      <c r="D98" s="10"/>
      <c r="E98" s="1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4">
      <c r="A99" s="28"/>
      <c r="B99" s="28" t="s">
        <v>14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s="33" customFormat="1" ht="45.75" customHeight="1">
      <c r="A100" s="31" t="s">
        <v>2</v>
      </c>
      <c r="B100" s="31" t="s">
        <v>0</v>
      </c>
      <c r="C100" s="31" t="s">
        <v>53</v>
      </c>
      <c r="D100" s="31" t="s">
        <v>55</v>
      </c>
      <c r="E100" s="31" t="s">
        <v>54</v>
      </c>
      <c r="F100" s="44" t="s">
        <v>110</v>
      </c>
      <c r="G100" s="44"/>
      <c r="H100" s="44" t="s">
        <v>103</v>
      </c>
      <c r="I100" s="44"/>
      <c r="J100" s="44" t="s">
        <v>102</v>
      </c>
      <c r="K100" s="44"/>
      <c r="L100" s="44" t="s">
        <v>101</v>
      </c>
      <c r="M100" s="44"/>
      <c r="N100" s="44" t="s">
        <v>100</v>
      </c>
      <c r="O100" s="44"/>
      <c r="P100" s="44" t="s">
        <v>61</v>
      </c>
      <c r="Q100" s="44"/>
      <c r="R100" s="31" t="s">
        <v>3</v>
      </c>
      <c r="S100" s="31" t="s">
        <v>36</v>
      </c>
      <c r="T100" s="31" t="s">
        <v>37</v>
      </c>
      <c r="U100" s="31" t="s">
        <v>38</v>
      </c>
      <c r="V100" s="31" t="s">
        <v>39</v>
      </c>
      <c r="W100" s="31" t="s">
        <v>40</v>
      </c>
      <c r="X100" s="31" t="s">
        <v>41</v>
      </c>
      <c r="Y100" s="43" t="s">
        <v>16</v>
      </c>
    </row>
    <row r="101" spans="1:25" ht="14">
      <c r="A101" s="28"/>
      <c r="B101" s="28"/>
      <c r="C101" s="28" t="s">
        <v>42</v>
      </c>
      <c r="D101" s="28" t="s">
        <v>42</v>
      </c>
      <c r="E101" s="28" t="s">
        <v>42</v>
      </c>
      <c r="F101" s="28" t="s">
        <v>4</v>
      </c>
      <c r="G101" s="28" t="s">
        <v>5</v>
      </c>
      <c r="H101" s="28" t="s">
        <v>4</v>
      </c>
      <c r="I101" s="28" t="s">
        <v>5</v>
      </c>
      <c r="J101" s="28" t="s">
        <v>4</v>
      </c>
      <c r="K101" s="28" t="s">
        <v>5</v>
      </c>
      <c r="L101" s="28" t="s">
        <v>4</v>
      </c>
      <c r="M101" s="28" t="s">
        <v>5</v>
      </c>
      <c r="N101" s="28" t="s">
        <v>4</v>
      </c>
      <c r="O101" s="28" t="s">
        <v>5</v>
      </c>
      <c r="P101" s="28" t="s">
        <v>4</v>
      </c>
      <c r="Q101" s="28" t="s">
        <v>5</v>
      </c>
      <c r="R101" s="28"/>
      <c r="S101" s="28"/>
      <c r="T101" s="28"/>
      <c r="U101" s="28"/>
      <c r="V101" s="28"/>
      <c r="W101" s="28"/>
      <c r="X101" s="28"/>
      <c r="Y101" s="43"/>
    </row>
    <row r="102" spans="1:25" ht="14">
      <c r="A102" s="28" t="s">
        <v>20</v>
      </c>
      <c r="B102" s="28" t="s">
        <v>21</v>
      </c>
      <c r="C102" s="30"/>
      <c r="D102" s="30"/>
      <c r="E102" s="30"/>
      <c r="F102" s="28" t="s">
        <v>23</v>
      </c>
      <c r="G102" s="28" t="s">
        <v>22</v>
      </c>
      <c r="H102" s="28" t="s">
        <v>24</v>
      </c>
      <c r="I102" s="28" t="s">
        <v>25</v>
      </c>
      <c r="J102" s="28" t="s">
        <v>26</v>
      </c>
      <c r="K102" s="28" t="s">
        <v>27</v>
      </c>
      <c r="L102" s="28" t="s">
        <v>28</v>
      </c>
      <c r="M102" s="28" t="s">
        <v>29</v>
      </c>
      <c r="N102" s="28" t="s">
        <v>30</v>
      </c>
      <c r="O102" s="28" t="s">
        <v>31</v>
      </c>
      <c r="P102" s="28" t="s">
        <v>32</v>
      </c>
      <c r="Q102" s="28" t="s">
        <v>33</v>
      </c>
      <c r="R102" s="28" t="s">
        <v>34</v>
      </c>
      <c r="S102" s="28" t="s">
        <v>36</v>
      </c>
      <c r="T102" s="28" t="s">
        <v>37</v>
      </c>
      <c r="U102" s="28" t="s">
        <v>38</v>
      </c>
      <c r="V102" s="28" t="s">
        <v>39</v>
      </c>
      <c r="W102" s="28" t="s">
        <v>40</v>
      </c>
      <c r="X102" s="28" t="s">
        <v>41</v>
      </c>
      <c r="Y102" s="28" t="s">
        <v>35</v>
      </c>
    </row>
    <row r="103" spans="1:25" ht="14">
      <c r="A103" s="28">
        <f t="shared" ref="A103:A117" si="7">RANK(Y103,Y$103:Y$122)</f>
        <v>1</v>
      </c>
      <c r="B103" s="28" t="s">
        <v>46</v>
      </c>
      <c r="C103" s="23">
        <v>1.6793981481481483E-2</v>
      </c>
      <c r="D103" s="23">
        <v>1.9537037037037037E-2</v>
      </c>
      <c r="E103" s="23">
        <f t="shared" ref="E103:E104" si="8">(C103+D103)</f>
        <v>3.6331018518518519E-2</v>
      </c>
      <c r="F103" s="28">
        <v>1</v>
      </c>
      <c r="G103" s="28">
        <f>IFERROR(VLOOKUP(F103,Table7[[Place]:[Points]],2),0)</f>
        <v>100</v>
      </c>
      <c r="H103" s="28">
        <v>5</v>
      </c>
      <c r="I103" s="36">
        <f>IFERROR(VLOOKUP(H103,Table7[[Place]:[Points]],2),0)</f>
        <v>86</v>
      </c>
      <c r="J103" s="28">
        <v>3</v>
      </c>
      <c r="K103" s="36">
        <f>IFERROR(VLOOKUP(J103,Table7[[Place]:[Points]],2),0)</f>
        <v>91</v>
      </c>
      <c r="L103" s="36"/>
      <c r="M103" s="36">
        <f>IFERROR(VLOOKUP(L103,Table7[[Place]:[Points]],2),0)</f>
        <v>0</v>
      </c>
      <c r="N103" s="36"/>
      <c r="O103" s="36">
        <f>IFERROR(VLOOKUP(N103,Table7[[Place]:[Points]],2),0)</f>
        <v>0</v>
      </c>
      <c r="P103" s="36"/>
      <c r="Q103" s="36">
        <f>IFERROR(VLOOKUP(P103,Table7[[Place]:[Points]],2),0)</f>
        <v>0</v>
      </c>
      <c r="R103" s="28">
        <f t="shared" ref="R103:R104" si="9">SUM(G103,I103,K103,M103,O103,Q103)</f>
        <v>277</v>
      </c>
      <c r="S103" s="28" t="e">
        <f>#REF!</f>
        <v>#REF!</v>
      </c>
      <c r="T103" s="28" t="e">
        <f>#REF!</f>
        <v>#REF!</v>
      </c>
      <c r="U103" s="28" t="e">
        <f>#REF!</f>
        <v>#REF!</v>
      </c>
      <c r="V103" s="28" t="e">
        <f>#REF!</f>
        <v>#REF!</v>
      </c>
      <c r="W103" s="28" t="e">
        <f>#REF!</f>
        <v>#REF!</v>
      </c>
      <c r="X103" s="28" t="e">
        <f>#REF!</f>
        <v>#REF!</v>
      </c>
      <c r="Y103" s="28">
        <v>277</v>
      </c>
    </row>
    <row r="104" spans="1:25" ht="14">
      <c r="A104" s="35">
        <f t="shared" si="7"/>
        <v>2</v>
      </c>
      <c r="B104" s="28" t="s">
        <v>93</v>
      </c>
      <c r="C104" s="23">
        <v>1.9409722222222221E-2</v>
      </c>
      <c r="D104" s="23">
        <v>2.1944444444444447E-2</v>
      </c>
      <c r="E104" s="23">
        <f t="shared" si="8"/>
        <v>4.1354166666666664E-2</v>
      </c>
      <c r="F104" s="28">
        <v>7</v>
      </c>
      <c r="G104" s="28">
        <f>IFERROR(VLOOKUP(F104,Table7[[Place]:[Points]],2),0)</f>
        <v>84</v>
      </c>
      <c r="H104" s="28">
        <v>8</v>
      </c>
      <c r="I104" s="36">
        <f>IFERROR(VLOOKUP(H104,Table7[[Place]:[Points]],2),0)</f>
        <v>83</v>
      </c>
      <c r="J104" s="28">
        <v>5</v>
      </c>
      <c r="K104" s="36">
        <f>IFERROR(VLOOKUP(J104,Table7[[Place]:[Points]],2),0)</f>
        <v>86</v>
      </c>
      <c r="L104" s="36"/>
      <c r="M104" s="36">
        <f>IFERROR(VLOOKUP(L104,Table7[[Place]:[Points]],2),0)</f>
        <v>0</v>
      </c>
      <c r="N104" s="36"/>
      <c r="O104" s="36">
        <f>IFERROR(VLOOKUP(N104,Table7[[Place]:[Points]],2),0)</f>
        <v>0</v>
      </c>
      <c r="P104" s="36"/>
      <c r="Q104" s="36">
        <f>IFERROR(VLOOKUP(P104,Table7[[Place]:[Points]],2),0)</f>
        <v>0</v>
      </c>
      <c r="R104" s="28">
        <f t="shared" si="9"/>
        <v>253</v>
      </c>
      <c r="S104" s="28" t="e">
        <f>#REF!</f>
        <v>#REF!</v>
      </c>
      <c r="T104" s="28" t="e">
        <f>#REF!</f>
        <v>#REF!</v>
      </c>
      <c r="U104" s="28" t="e">
        <f>#REF!</f>
        <v>#REF!</v>
      </c>
      <c r="V104" s="28" t="e">
        <f>#REF!</f>
        <v>#REF!</v>
      </c>
      <c r="W104" s="28" t="e">
        <f>#REF!</f>
        <v>#REF!</v>
      </c>
      <c r="X104" s="28" t="e">
        <f>#REF!</f>
        <v>#REF!</v>
      </c>
      <c r="Y104" s="35">
        <v>253</v>
      </c>
    </row>
    <row r="105" spans="1:25" ht="14">
      <c r="A105" s="35">
        <f t="shared" si="7"/>
        <v>3</v>
      </c>
      <c r="B105" s="28" t="s">
        <v>90</v>
      </c>
      <c r="C105" s="23">
        <v>1.7199074074074071E-2</v>
      </c>
      <c r="D105" s="23">
        <v>1.9282407407407408E-2</v>
      </c>
      <c r="E105" s="23">
        <f>(C105+D105)</f>
        <v>3.6481481481481476E-2</v>
      </c>
      <c r="F105" s="28">
        <v>2</v>
      </c>
      <c r="G105" s="28">
        <f>IFERROR(VLOOKUP(F105,Table7[[Place]:[Points]],2),0)</f>
        <v>95</v>
      </c>
      <c r="H105" s="28">
        <v>4</v>
      </c>
      <c r="I105" s="36">
        <f>IFERROR(VLOOKUP(H105,Table7[[Place]:[Points]],2),0)</f>
        <v>88</v>
      </c>
      <c r="J105" s="40" t="s">
        <v>6</v>
      </c>
      <c r="K105" s="36">
        <f>IFERROR(VLOOKUP(J105,Table7[[Place]:[Points]],2),0)</f>
        <v>40</v>
      </c>
      <c r="L105" s="36"/>
      <c r="M105" s="36">
        <f>IFERROR(VLOOKUP(L105,Table7[[Place]:[Points]],2),0)</f>
        <v>0</v>
      </c>
      <c r="N105" s="36"/>
      <c r="O105" s="36">
        <f>IFERROR(VLOOKUP(N105,Table7[[Place]:[Points]],2),0)</f>
        <v>0</v>
      </c>
      <c r="P105" s="36"/>
      <c r="Q105" s="36">
        <f>IFERROR(VLOOKUP(P105,Table7[[Place]:[Points]],2),0)</f>
        <v>0</v>
      </c>
      <c r="R105" s="28">
        <f>SUM(G105,I105,K105,M105,O105,Q105)</f>
        <v>223</v>
      </c>
      <c r="S105" s="28" t="e">
        <f>#REF!</f>
        <v>#REF!</v>
      </c>
      <c r="T105" s="28" t="e">
        <f>#REF!</f>
        <v>#REF!</v>
      </c>
      <c r="U105" s="28" t="e">
        <f>#REF!</f>
        <v>#REF!</v>
      </c>
      <c r="V105" s="28" t="e">
        <f>#REF!</f>
        <v>#REF!</v>
      </c>
      <c r="W105" s="28" t="e">
        <f>#REF!</f>
        <v>#REF!</v>
      </c>
      <c r="X105" s="28" t="e">
        <f>#REF!</f>
        <v>#REF!</v>
      </c>
      <c r="Y105" s="35">
        <v>223</v>
      </c>
    </row>
    <row r="106" spans="1:25" s="26" customFormat="1" ht="14">
      <c r="A106" s="35">
        <f t="shared" si="7"/>
        <v>4</v>
      </c>
      <c r="B106" s="28" t="s">
        <v>51</v>
      </c>
      <c r="C106" s="23">
        <v>1.8912037037037036E-2</v>
      </c>
      <c r="D106" s="23">
        <v>2.0671296296296295E-2</v>
      </c>
      <c r="E106" s="23">
        <f>(C106+D106)</f>
        <v>3.9583333333333331E-2</v>
      </c>
      <c r="F106" s="28">
        <v>4</v>
      </c>
      <c r="G106" s="28">
        <f>IFERROR(VLOOKUP(F106,Table7[[Place]:[Points]],2),0)</f>
        <v>88</v>
      </c>
      <c r="H106" s="28">
        <v>6</v>
      </c>
      <c r="I106" s="36">
        <f>IFERROR(VLOOKUP(H106,Table7[[Place]:[Points]],2),0)</f>
        <v>85</v>
      </c>
      <c r="J106" s="40" t="s">
        <v>6</v>
      </c>
      <c r="K106" s="36">
        <f>IFERROR(VLOOKUP(J106,Table7[[Place]:[Points]],2),0)</f>
        <v>40</v>
      </c>
      <c r="L106" s="36"/>
      <c r="M106" s="36">
        <f>IFERROR(VLOOKUP(L106,Table7[[Place]:[Points]],2),0)</f>
        <v>0</v>
      </c>
      <c r="N106" s="36"/>
      <c r="O106" s="36">
        <f>IFERROR(VLOOKUP(N106,Table7[[Place]:[Points]],2),0)</f>
        <v>0</v>
      </c>
      <c r="P106" s="36"/>
      <c r="Q106" s="36">
        <f>IFERROR(VLOOKUP(P106,Table7[[Place]:[Points]],2),0)</f>
        <v>0</v>
      </c>
      <c r="R106" s="28">
        <f>SUM(G106,I106,K106,M106,O106,Q106)</f>
        <v>213</v>
      </c>
      <c r="S106" s="28" t="e">
        <f>#REF!</f>
        <v>#REF!</v>
      </c>
      <c r="T106" s="28" t="e">
        <f>#REF!</f>
        <v>#REF!</v>
      </c>
      <c r="U106" s="28" t="e">
        <f>#REF!</f>
        <v>#REF!</v>
      </c>
      <c r="V106" s="28" t="e">
        <f>#REF!</f>
        <v>#REF!</v>
      </c>
      <c r="W106" s="28" t="e">
        <f>#REF!</f>
        <v>#REF!</v>
      </c>
      <c r="X106" s="28" t="e">
        <f>#REF!</f>
        <v>#REF!</v>
      </c>
      <c r="Y106" s="35">
        <v>213</v>
      </c>
    </row>
    <row r="107" spans="1:25" ht="15" customHeight="1">
      <c r="A107" s="35">
        <f t="shared" si="7"/>
        <v>5</v>
      </c>
      <c r="B107" s="34" t="s">
        <v>116</v>
      </c>
      <c r="C107" s="23"/>
      <c r="D107" s="23"/>
      <c r="E107" s="23"/>
      <c r="F107" s="28"/>
      <c r="G107" s="36">
        <v>0</v>
      </c>
      <c r="H107" s="28">
        <v>2</v>
      </c>
      <c r="I107" s="36">
        <v>95</v>
      </c>
      <c r="J107" s="28">
        <v>1</v>
      </c>
      <c r="K107" s="36">
        <v>100</v>
      </c>
      <c r="L107" s="36"/>
      <c r="M107" s="36">
        <v>0</v>
      </c>
      <c r="N107" s="36"/>
      <c r="O107" s="36">
        <v>0</v>
      </c>
      <c r="P107" s="36"/>
      <c r="Q107" s="36">
        <v>0</v>
      </c>
      <c r="R107" s="28">
        <v>195</v>
      </c>
      <c r="S107" s="28"/>
      <c r="T107" s="28"/>
      <c r="U107" s="28"/>
      <c r="V107" s="28"/>
      <c r="W107" s="28"/>
      <c r="X107" s="28"/>
      <c r="Y107" s="35">
        <v>195</v>
      </c>
    </row>
    <row r="108" spans="1:25" ht="14">
      <c r="A108" s="35">
        <f t="shared" si="7"/>
        <v>6</v>
      </c>
      <c r="B108" s="28" t="s">
        <v>91</v>
      </c>
      <c r="C108" s="23">
        <v>1.8298611111111113E-2</v>
      </c>
      <c r="D108" s="23">
        <v>2.0995370370370373E-2</v>
      </c>
      <c r="E108" s="23">
        <f t="shared" ref="E108:E113" si="10">(C108+D108)</f>
        <v>3.9293981481481485E-2</v>
      </c>
      <c r="F108" s="28">
        <v>3</v>
      </c>
      <c r="G108" s="28">
        <v>91</v>
      </c>
      <c r="H108" s="28"/>
      <c r="I108" s="36">
        <v>0</v>
      </c>
      <c r="J108" s="28">
        <v>4</v>
      </c>
      <c r="K108" s="36">
        <v>88</v>
      </c>
      <c r="L108" s="36"/>
      <c r="M108" s="36">
        <v>0</v>
      </c>
      <c r="N108" s="36"/>
      <c r="O108" s="36">
        <v>0</v>
      </c>
      <c r="P108" s="36"/>
      <c r="Q108" s="36">
        <v>0</v>
      </c>
      <c r="R108" s="28">
        <v>179</v>
      </c>
      <c r="S108" s="28"/>
      <c r="T108" s="28"/>
      <c r="U108" s="28"/>
      <c r="V108" s="28"/>
      <c r="W108" s="28"/>
      <c r="X108" s="28"/>
      <c r="Y108" s="35">
        <f>SUM(LARGE(G108:Q108,{1,2}))</f>
        <v>179</v>
      </c>
    </row>
    <row r="109" spans="1:25" ht="14">
      <c r="A109" s="35">
        <f t="shared" si="7"/>
        <v>7</v>
      </c>
      <c r="B109" s="28" t="s">
        <v>92</v>
      </c>
      <c r="C109" s="23">
        <v>1.8761574074074073E-2</v>
      </c>
      <c r="D109" s="23">
        <v>2.1446759259259259E-2</v>
      </c>
      <c r="E109" s="23">
        <f t="shared" si="10"/>
        <v>4.0208333333333332E-2</v>
      </c>
      <c r="F109" s="28">
        <v>5</v>
      </c>
      <c r="G109" s="28">
        <v>87</v>
      </c>
      <c r="H109" s="28">
        <v>7</v>
      </c>
      <c r="I109" s="36">
        <f>IFERROR(VLOOKUP(H109,Table7[[Place]:[Points]],2),0)</f>
        <v>84</v>
      </c>
      <c r="J109" s="28"/>
      <c r="K109" s="36">
        <f>IFERROR(VLOOKUP(J109,Table7[[Place]:[Points]],2),0)</f>
        <v>0</v>
      </c>
      <c r="L109" s="36"/>
      <c r="M109" s="36">
        <f>IFERROR(VLOOKUP(L109,Table7[[Place]:[Points]],2),0)</f>
        <v>0</v>
      </c>
      <c r="N109" s="36"/>
      <c r="O109" s="36">
        <f>IFERROR(VLOOKUP(N109,Table7[[Place]:[Points]],2),0)</f>
        <v>0</v>
      </c>
      <c r="P109" s="36"/>
      <c r="Q109" s="36">
        <f>IFERROR(VLOOKUP(P109,Table7[[Place]:[Points]],2),0)</f>
        <v>0</v>
      </c>
      <c r="R109" s="28">
        <f>SUM(G109,I109,K109,M109,O109,Q109)</f>
        <v>171</v>
      </c>
      <c r="S109" s="28" t="e">
        <f>#REF!</f>
        <v>#REF!</v>
      </c>
      <c r="T109" s="28" t="e">
        <f>#REF!</f>
        <v>#REF!</v>
      </c>
      <c r="U109" s="28" t="e">
        <f>#REF!</f>
        <v>#REF!</v>
      </c>
      <c r="V109" s="28" t="e">
        <f>#REF!</f>
        <v>#REF!</v>
      </c>
      <c r="W109" s="28" t="e">
        <f>#REF!</f>
        <v>#REF!</v>
      </c>
      <c r="X109" s="28" t="e">
        <f>#REF!</f>
        <v>#REF!</v>
      </c>
      <c r="Y109" s="35">
        <f>SUM(LARGE(G109:Q109,{1,2}))</f>
        <v>171</v>
      </c>
    </row>
    <row r="110" spans="1:25" ht="14">
      <c r="A110" s="35">
        <f t="shared" si="7"/>
        <v>8</v>
      </c>
      <c r="B110" s="28" t="s">
        <v>43</v>
      </c>
      <c r="C110" s="23">
        <v>1.8460648148148146E-2</v>
      </c>
      <c r="D110" s="23">
        <v>2.1921296296296296E-2</v>
      </c>
      <c r="E110" s="23">
        <f t="shared" si="10"/>
        <v>4.0381944444444443E-2</v>
      </c>
      <c r="F110" s="28">
        <v>6</v>
      </c>
      <c r="G110" s="28">
        <f>IFERROR(VLOOKUP(F110,Table7[[Place]:[Points]],2),0)</f>
        <v>85</v>
      </c>
      <c r="H110" s="28"/>
      <c r="I110" s="36">
        <f>IFERROR(VLOOKUP(H110,Table7[[Place]:[Points]],2),0)</f>
        <v>0</v>
      </c>
      <c r="J110" s="28">
        <v>6</v>
      </c>
      <c r="K110" s="36">
        <f>IFERROR(VLOOKUP(J110,Table7[[Place]:[Points]],2),0)</f>
        <v>85</v>
      </c>
      <c r="L110" s="36"/>
      <c r="M110" s="36">
        <f>IFERROR(VLOOKUP(L110,Table7[[Place]:[Points]],2),0)</f>
        <v>0</v>
      </c>
      <c r="N110" s="36"/>
      <c r="O110" s="36">
        <f>IFERROR(VLOOKUP(N110,Table7[[Place]:[Points]],2),0)</f>
        <v>0</v>
      </c>
      <c r="P110" s="36"/>
      <c r="Q110" s="36">
        <f>IFERROR(VLOOKUP(P110,Table7[[Place]:[Points]],2),0)</f>
        <v>0</v>
      </c>
      <c r="R110" s="28">
        <f t="shared" ref="R110:R114" si="11">SUM(G110,I110,K110,M110,O110,Q110)</f>
        <v>170</v>
      </c>
      <c r="S110" s="28" t="e">
        <f>#REF!</f>
        <v>#REF!</v>
      </c>
      <c r="T110" s="28" t="e">
        <f>#REF!</f>
        <v>#REF!</v>
      </c>
      <c r="U110" s="28" t="e">
        <f>#REF!</f>
        <v>#REF!</v>
      </c>
      <c r="V110" s="28" t="e">
        <f>#REF!</f>
        <v>#REF!</v>
      </c>
      <c r="W110" s="28" t="e">
        <f>#REF!</f>
        <v>#REF!</v>
      </c>
      <c r="X110" s="28" t="e">
        <f>#REF!</f>
        <v>#REF!</v>
      </c>
      <c r="Y110" s="35">
        <f>SUM(LARGE(G110:Q110,{1,2}))</f>
        <v>170</v>
      </c>
    </row>
    <row r="111" spans="1:25" ht="14">
      <c r="A111" s="35">
        <f t="shared" si="7"/>
        <v>9</v>
      </c>
      <c r="B111" s="28" t="s">
        <v>94</v>
      </c>
      <c r="C111" s="23">
        <v>1.9189814814814816E-2</v>
      </c>
      <c r="D111" s="23">
        <v>2.2800925925925929E-2</v>
      </c>
      <c r="E111" s="23">
        <f t="shared" si="10"/>
        <v>4.1990740740740745E-2</v>
      </c>
      <c r="F111" s="28">
        <v>9</v>
      </c>
      <c r="G111" s="28">
        <f>IFERROR(VLOOKUP(F111,Table7[[Place]:[Points]],2),0)</f>
        <v>82</v>
      </c>
      <c r="H111" s="28"/>
      <c r="I111" s="36">
        <f>IFERROR(VLOOKUP(H111,Table7[[Place]:[Points]],2),0)</f>
        <v>0</v>
      </c>
      <c r="J111" s="28">
        <v>7</v>
      </c>
      <c r="K111" s="36">
        <f>IFERROR(VLOOKUP(J111,Table7[[Place]:[Points]],2),0)</f>
        <v>84</v>
      </c>
      <c r="L111" s="36"/>
      <c r="M111" s="36">
        <f>IFERROR(VLOOKUP(L111,Table7[[Place]:[Points]],2),0)</f>
        <v>0</v>
      </c>
      <c r="N111" s="36"/>
      <c r="O111" s="36">
        <f>IFERROR(VLOOKUP(N111,Table7[[Place]:[Points]],2),0)</f>
        <v>0</v>
      </c>
      <c r="P111" s="36"/>
      <c r="Q111" s="36">
        <f>IFERROR(VLOOKUP(P111,Table7[[Place]:[Points]],2),0)</f>
        <v>0</v>
      </c>
      <c r="R111" s="28">
        <f t="shared" si="11"/>
        <v>166</v>
      </c>
      <c r="S111" s="28" t="e">
        <f>#REF!</f>
        <v>#REF!</v>
      </c>
      <c r="T111" s="28" t="e">
        <f>#REF!</f>
        <v>#REF!</v>
      </c>
      <c r="U111" s="28" t="e">
        <f>#REF!</f>
        <v>#REF!</v>
      </c>
      <c r="V111" s="28" t="e">
        <f>#REF!</f>
        <v>#REF!</v>
      </c>
      <c r="W111" s="28" t="e">
        <f>#REF!</f>
        <v>#REF!</v>
      </c>
      <c r="X111" s="28" t="e">
        <f>#REF!</f>
        <v>#REF!</v>
      </c>
      <c r="Y111" s="35">
        <f>SUM(LARGE(G111:Q111,{1,2}))</f>
        <v>166</v>
      </c>
    </row>
    <row r="112" spans="1:25" ht="14">
      <c r="A112" s="35">
        <f t="shared" si="7"/>
        <v>10</v>
      </c>
      <c r="B112" s="28" t="s">
        <v>44</v>
      </c>
      <c r="C112" s="23">
        <v>1.9629629629629629E-2</v>
      </c>
      <c r="D112" s="23">
        <v>2.193287037037037E-2</v>
      </c>
      <c r="E112" s="23">
        <f t="shared" si="10"/>
        <v>4.1562500000000002E-2</v>
      </c>
      <c r="F112" s="28">
        <v>8</v>
      </c>
      <c r="G112" s="28">
        <f>IFERROR(VLOOKUP(F112,Table7[[Place]:[Points]],2),0)</f>
        <v>83</v>
      </c>
      <c r="H112" s="28">
        <v>9</v>
      </c>
      <c r="I112" s="36">
        <f>IFERROR(VLOOKUP(H112,Table7[[Place]:[Points]],2),0)</f>
        <v>82</v>
      </c>
      <c r="J112" s="28"/>
      <c r="K112" s="36">
        <f>IFERROR(VLOOKUP(J112,Table7[[Place]:[Points]],2),0)</f>
        <v>0</v>
      </c>
      <c r="L112" s="36"/>
      <c r="M112" s="36">
        <f>IFERROR(VLOOKUP(L112,Table7[[Place]:[Points]],2),0)</f>
        <v>0</v>
      </c>
      <c r="N112" s="36"/>
      <c r="O112" s="36">
        <f>IFERROR(VLOOKUP(N112,Table7[[Place]:[Points]],2),0)</f>
        <v>0</v>
      </c>
      <c r="P112" s="36"/>
      <c r="Q112" s="36">
        <f>IFERROR(VLOOKUP(P112,Table7[[Place]:[Points]],2),0)</f>
        <v>0</v>
      </c>
      <c r="R112" s="28">
        <f>SUM(G112,I112,K112,M112,O112,Q112)</f>
        <v>165</v>
      </c>
      <c r="S112" s="28" t="e">
        <f>#REF!</f>
        <v>#REF!</v>
      </c>
      <c r="T112" s="28" t="e">
        <f>#REF!</f>
        <v>#REF!</v>
      </c>
      <c r="U112" s="28" t="e">
        <f>#REF!</f>
        <v>#REF!</v>
      </c>
      <c r="V112" s="28" t="e">
        <f>#REF!</f>
        <v>#REF!</v>
      </c>
      <c r="W112" s="28" t="e">
        <f>#REF!</f>
        <v>#REF!</v>
      </c>
      <c r="X112" s="28" t="e">
        <f>#REF!</f>
        <v>#REF!</v>
      </c>
      <c r="Y112" s="35">
        <f>SUM(LARGE(G112:Q112,{1,2}))</f>
        <v>165</v>
      </c>
    </row>
    <row r="113" spans="1:30" ht="14">
      <c r="A113" s="35">
        <f t="shared" si="7"/>
        <v>11</v>
      </c>
      <c r="B113" s="28" t="s">
        <v>95</v>
      </c>
      <c r="C113" s="23">
        <v>2.0185185185185184E-2</v>
      </c>
      <c r="D113" s="23">
        <v>2.3576388888888893E-2</v>
      </c>
      <c r="E113" s="23">
        <f t="shared" si="10"/>
        <v>4.3761574074074078E-2</v>
      </c>
      <c r="F113" s="28">
        <v>10</v>
      </c>
      <c r="G113" s="28">
        <f>IFERROR(VLOOKUP(F113,Table7[[Place]:[Points]],2),0)</f>
        <v>81</v>
      </c>
      <c r="H113" s="28"/>
      <c r="I113" s="36">
        <f>IFERROR(VLOOKUP(H113,Table7[[Place]:[Points]],2),0)</f>
        <v>0</v>
      </c>
      <c r="J113" s="28">
        <v>9</v>
      </c>
      <c r="K113" s="36">
        <f>IFERROR(VLOOKUP(J113,Table7[[Place]:[Points]],2),0)</f>
        <v>82</v>
      </c>
      <c r="L113" s="36"/>
      <c r="M113" s="36">
        <f>IFERROR(VLOOKUP(L113,Table7[[Place]:[Points]],2),0)</f>
        <v>0</v>
      </c>
      <c r="N113" s="36"/>
      <c r="O113" s="36">
        <f>IFERROR(VLOOKUP(N113,Table7[[Place]:[Points]],2),0)</f>
        <v>0</v>
      </c>
      <c r="P113" s="36"/>
      <c r="Q113" s="36">
        <f>IFERROR(VLOOKUP(P113,Table7[[Place]:[Points]],2),0)</f>
        <v>0</v>
      </c>
      <c r="R113" s="28">
        <f t="shared" si="11"/>
        <v>163</v>
      </c>
      <c r="S113" s="28" t="e">
        <f>#REF!</f>
        <v>#REF!</v>
      </c>
      <c r="T113" s="28" t="e">
        <f>#REF!</f>
        <v>#REF!</v>
      </c>
      <c r="U113" s="28" t="e">
        <f>#REF!</f>
        <v>#REF!</v>
      </c>
      <c r="V113" s="28" t="e">
        <f>#REF!</f>
        <v>#REF!</v>
      </c>
      <c r="W113" s="28" t="e">
        <f>#REF!</f>
        <v>#REF!</v>
      </c>
      <c r="X113" s="28" t="e">
        <f>#REF!</f>
        <v>#REF!</v>
      </c>
      <c r="Y113" s="35">
        <f>SUM(LARGE(G113:Q113,{1,2}))</f>
        <v>163</v>
      </c>
    </row>
    <row r="114" spans="1:30" s="26" customFormat="1" ht="14">
      <c r="A114" s="35">
        <f t="shared" si="7"/>
        <v>12</v>
      </c>
      <c r="B114" s="35" t="s">
        <v>97</v>
      </c>
      <c r="C114" s="23" t="s">
        <v>6</v>
      </c>
      <c r="D114" s="23">
        <v>1.8749999999999999E-2</v>
      </c>
      <c r="E114" s="23"/>
      <c r="F114" s="29" t="s">
        <v>6</v>
      </c>
      <c r="G114" s="35">
        <f>IFERROR(VLOOKUP(F114,Table7[[Place]:[Points]],2),0)</f>
        <v>40</v>
      </c>
      <c r="H114" s="29"/>
      <c r="I114" s="36">
        <f>IFERROR(VLOOKUP(H114,Table7[[Place]:[Points]],2),0)</f>
        <v>0</v>
      </c>
      <c r="J114" s="29">
        <v>2</v>
      </c>
      <c r="K114" s="36">
        <f>IFERROR(VLOOKUP(J114,Table7[[Place]:[Points]],2),0)</f>
        <v>95</v>
      </c>
      <c r="L114" s="36"/>
      <c r="M114" s="36">
        <f>IFERROR(VLOOKUP(L114,Table7[[Place]:[Points]],2),0)</f>
        <v>0</v>
      </c>
      <c r="N114" s="36"/>
      <c r="O114" s="36">
        <f>IFERROR(VLOOKUP(N114,Table7[[Place]:[Points]],2),0)</f>
        <v>0</v>
      </c>
      <c r="P114" s="36"/>
      <c r="Q114" s="36">
        <f>IFERROR(VLOOKUP(P114,Table7[[Place]:[Points]],2),0)</f>
        <v>0</v>
      </c>
      <c r="R114" s="29">
        <f t="shared" si="11"/>
        <v>135</v>
      </c>
      <c r="S114" s="29" t="e">
        <f>#REF!</f>
        <v>#REF!</v>
      </c>
      <c r="T114" s="29" t="e">
        <f>#REF!</f>
        <v>#REF!</v>
      </c>
      <c r="U114" s="29" t="e">
        <f>#REF!</f>
        <v>#REF!</v>
      </c>
      <c r="V114" s="29" t="e">
        <f>#REF!</f>
        <v>#REF!</v>
      </c>
      <c r="W114" s="29" t="e">
        <f>#REF!</f>
        <v>#REF!</v>
      </c>
      <c r="X114" s="29" t="e">
        <f>#REF!</f>
        <v>#REF!</v>
      </c>
      <c r="Y114" s="35">
        <f>SUM(LARGE(G114:Q114,{1,2}))</f>
        <v>135</v>
      </c>
    </row>
    <row r="115" spans="1:30" ht="14">
      <c r="A115" s="35">
        <f t="shared" si="7"/>
        <v>13</v>
      </c>
      <c r="B115" s="28" t="s">
        <v>52</v>
      </c>
      <c r="C115" s="23">
        <v>2.0983796296296296E-2</v>
      </c>
      <c r="D115" s="23">
        <v>2.3807870370370368E-2</v>
      </c>
      <c r="E115" s="23">
        <f>(C115+D115)</f>
        <v>4.479166666666666E-2</v>
      </c>
      <c r="F115" s="28">
        <v>11</v>
      </c>
      <c r="G115" s="28">
        <f>IFERROR(VLOOKUP(F115,Table7[[Place]:[Points]],2),0)</f>
        <v>80</v>
      </c>
      <c r="H115" s="34" t="s">
        <v>6</v>
      </c>
      <c r="I115" s="36">
        <f>IFERROR(VLOOKUP(H115,Table7[[Place]:[Points]],2),0)</f>
        <v>40</v>
      </c>
      <c r="J115" s="28"/>
      <c r="K115" s="36">
        <f>IFERROR(VLOOKUP(J115,Table7[[Place]:[Points]],2),0)</f>
        <v>0</v>
      </c>
      <c r="L115" s="36"/>
      <c r="M115" s="36">
        <f>IFERROR(VLOOKUP(L115,Table7[[Place]:[Points]],2),0)</f>
        <v>0</v>
      </c>
      <c r="N115" s="36"/>
      <c r="O115" s="36">
        <f>IFERROR(VLOOKUP(N115,Table7[[Place]:[Points]],2),0)</f>
        <v>0</v>
      </c>
      <c r="P115" s="36"/>
      <c r="Q115" s="36">
        <f>IFERROR(VLOOKUP(P115,Table7[[Place]:[Points]],2),0)</f>
        <v>0</v>
      </c>
      <c r="R115" s="28">
        <f>SUM(G115,I115,K115,M115,O115,Q115)</f>
        <v>120</v>
      </c>
      <c r="S115" s="28" t="e">
        <f>#REF!</f>
        <v>#REF!</v>
      </c>
      <c r="T115" s="28" t="e">
        <f>#REF!</f>
        <v>#REF!</v>
      </c>
      <c r="U115" s="28" t="e">
        <f>#REF!</f>
        <v>#REF!</v>
      </c>
      <c r="V115" s="28" t="e">
        <f>#REF!</f>
        <v>#REF!</v>
      </c>
      <c r="W115" s="28" t="e">
        <f>#REF!</f>
        <v>#REF!</v>
      </c>
      <c r="X115" s="28" t="e">
        <f>#REF!</f>
        <v>#REF!</v>
      </c>
      <c r="Y115" s="35">
        <f>SUM(LARGE(G115:Q115,{1,2}))</f>
        <v>120</v>
      </c>
    </row>
    <row r="116" spans="1:30" ht="14">
      <c r="A116" s="35">
        <f t="shared" si="7"/>
        <v>14</v>
      </c>
      <c r="B116" s="34" t="s">
        <v>114</v>
      </c>
      <c r="C116" s="23"/>
      <c r="D116" s="23"/>
      <c r="E116" s="23"/>
      <c r="F116" s="28"/>
      <c r="G116" s="36">
        <v>0</v>
      </c>
      <c r="H116" s="28">
        <v>1</v>
      </c>
      <c r="I116" s="36">
        <v>100</v>
      </c>
      <c r="J116" s="28"/>
      <c r="K116" s="36">
        <v>0</v>
      </c>
      <c r="L116" s="36"/>
      <c r="M116" s="36">
        <v>0</v>
      </c>
      <c r="N116" s="36"/>
      <c r="O116" s="36">
        <v>0</v>
      </c>
      <c r="P116" s="36"/>
      <c r="Q116" s="36">
        <v>0</v>
      </c>
      <c r="R116" s="28">
        <v>100</v>
      </c>
      <c r="S116" s="28"/>
      <c r="T116" s="28"/>
      <c r="U116" s="28"/>
      <c r="V116" s="28"/>
      <c r="W116" s="28"/>
      <c r="X116" s="28"/>
      <c r="Y116" s="35">
        <f>SUM(LARGE(G116:Q116,{1}))</f>
        <v>100</v>
      </c>
    </row>
    <row r="117" spans="1:30" ht="14">
      <c r="A117" s="35">
        <f t="shared" si="7"/>
        <v>15</v>
      </c>
      <c r="B117" s="34" t="s">
        <v>115</v>
      </c>
      <c r="C117" s="23"/>
      <c r="D117" s="23"/>
      <c r="E117" s="23"/>
      <c r="F117" s="28"/>
      <c r="G117" s="36">
        <v>0</v>
      </c>
      <c r="H117" s="35">
        <v>3</v>
      </c>
      <c r="I117" s="36">
        <v>91</v>
      </c>
      <c r="J117" s="28"/>
      <c r="K117" s="36">
        <v>0</v>
      </c>
      <c r="L117" s="36"/>
      <c r="M117" s="36">
        <v>0</v>
      </c>
      <c r="N117" s="36"/>
      <c r="O117" s="36">
        <v>0</v>
      </c>
      <c r="P117" s="36"/>
      <c r="Q117" s="36">
        <v>0</v>
      </c>
      <c r="R117" s="28">
        <v>91</v>
      </c>
      <c r="S117" s="28"/>
      <c r="T117" s="28"/>
      <c r="U117" s="28"/>
      <c r="V117" s="28"/>
      <c r="W117" s="28"/>
      <c r="X117" s="28"/>
      <c r="Y117" s="36">
        <f>SUM(LARGE(G117:Q117,{1}))</f>
        <v>91</v>
      </c>
    </row>
    <row r="118" spans="1:30" s="26" customFormat="1" ht="14">
      <c r="A118" s="35">
        <v>16</v>
      </c>
      <c r="B118" s="40" t="s">
        <v>138</v>
      </c>
      <c r="C118" s="23"/>
      <c r="D118" s="23"/>
      <c r="E118" s="23"/>
      <c r="F118" s="35"/>
      <c r="G118" s="37"/>
      <c r="H118" s="34"/>
      <c r="I118" s="36"/>
      <c r="J118" s="35">
        <v>8</v>
      </c>
      <c r="K118" s="36">
        <v>83</v>
      </c>
      <c r="L118" s="36"/>
      <c r="M118" s="36"/>
      <c r="N118" s="36"/>
      <c r="O118" s="36"/>
      <c r="P118" s="36"/>
      <c r="Q118" s="36"/>
      <c r="R118" s="35">
        <v>83</v>
      </c>
      <c r="S118" s="35"/>
      <c r="T118" s="35"/>
      <c r="U118" s="35"/>
      <c r="V118" s="35"/>
      <c r="W118" s="35"/>
      <c r="X118" s="35"/>
      <c r="Y118" s="35">
        <v>83</v>
      </c>
    </row>
    <row r="119" spans="1:30" ht="14">
      <c r="A119" s="35">
        <f>RANK(Y119,Y$103:Y$122)</f>
        <v>17</v>
      </c>
      <c r="B119" s="35" t="s">
        <v>96</v>
      </c>
      <c r="C119" s="23">
        <v>2.3101851851851849E-2</v>
      </c>
      <c r="D119" s="23">
        <v>2.584490740740741E-2</v>
      </c>
      <c r="E119" s="23">
        <f>(C119+D119)</f>
        <v>4.8946759259259259E-2</v>
      </c>
      <c r="F119" s="29">
        <v>12</v>
      </c>
      <c r="G119" s="35">
        <f>IFERROR(VLOOKUP(F119,Table7[[Place]:[Points]],2),0)</f>
        <v>79</v>
      </c>
      <c r="H119" s="29"/>
      <c r="I119" s="36">
        <f>IFERROR(VLOOKUP(H119,Table7[[Place]:[Points]],2),0)</f>
        <v>0</v>
      </c>
      <c r="J119" s="29"/>
      <c r="K119" s="36">
        <f>IFERROR(VLOOKUP(J119,Table7[[Place]:[Points]],2),0)</f>
        <v>0</v>
      </c>
      <c r="L119" s="36"/>
      <c r="M119" s="36">
        <f>IFERROR(VLOOKUP(L119,Table7[[Place]:[Points]],2),0)</f>
        <v>0</v>
      </c>
      <c r="N119" s="36"/>
      <c r="O119" s="36">
        <f>IFERROR(VLOOKUP(N119,Table7[[Place]:[Points]],2),0)</f>
        <v>0</v>
      </c>
      <c r="P119" s="36"/>
      <c r="Q119" s="36">
        <f>IFERROR(VLOOKUP(P119,Table7[[Place]:[Points]],2),0)</f>
        <v>0</v>
      </c>
      <c r="R119" s="29">
        <f>SUM(G119,I119,K119,M119,O119,Q119)</f>
        <v>79</v>
      </c>
      <c r="S119" s="29" t="e">
        <f>#REF!</f>
        <v>#REF!</v>
      </c>
      <c r="T119" s="29" t="e">
        <f>#REF!</f>
        <v>#REF!</v>
      </c>
      <c r="U119" s="29" t="e">
        <f>#REF!</f>
        <v>#REF!</v>
      </c>
      <c r="V119" s="29" t="e">
        <f>#REF!</f>
        <v>#REF!</v>
      </c>
      <c r="W119" s="29" t="e">
        <f>#REF!</f>
        <v>#REF!</v>
      </c>
      <c r="X119" s="29" t="e">
        <f>#REF!</f>
        <v>#REF!</v>
      </c>
      <c r="Y119" s="35">
        <f>SUM(LARGE(G119:Q119,{1,2}))</f>
        <v>79</v>
      </c>
      <c r="Z119" s="26"/>
      <c r="AA119" s="26"/>
      <c r="AB119" s="26"/>
      <c r="AC119" s="26"/>
      <c r="AD119" s="26"/>
    </row>
    <row r="120" spans="1:30" s="26" customFormat="1" ht="14">
      <c r="A120" s="35">
        <v>18</v>
      </c>
      <c r="B120" s="40" t="s">
        <v>139</v>
      </c>
      <c r="C120" s="23"/>
      <c r="D120" s="23"/>
      <c r="E120" s="23"/>
      <c r="F120" s="35"/>
      <c r="G120" s="37"/>
      <c r="H120" s="34"/>
      <c r="I120" s="36"/>
      <c r="J120" s="40" t="s">
        <v>6</v>
      </c>
      <c r="K120" s="36">
        <v>40</v>
      </c>
      <c r="L120" s="36"/>
      <c r="M120" s="36"/>
      <c r="N120" s="36"/>
      <c r="O120" s="36"/>
      <c r="P120" s="36"/>
      <c r="Q120" s="36"/>
      <c r="R120" s="35">
        <v>40</v>
      </c>
      <c r="S120" s="35"/>
      <c r="T120" s="35"/>
      <c r="U120" s="35"/>
      <c r="V120" s="35"/>
      <c r="W120" s="35"/>
      <c r="X120" s="35"/>
      <c r="Y120" s="35">
        <v>40</v>
      </c>
    </row>
    <row r="121" spans="1:30" s="26" customFormat="1" ht="14">
      <c r="A121" s="35">
        <f>RANK(Y121,Y$103:Y$122)</f>
        <v>18</v>
      </c>
      <c r="B121" s="34" t="s">
        <v>117</v>
      </c>
      <c r="C121" s="23"/>
      <c r="D121" s="23"/>
      <c r="E121" s="23"/>
      <c r="F121" s="29"/>
      <c r="G121" s="37">
        <v>0</v>
      </c>
      <c r="H121" s="34" t="s">
        <v>6</v>
      </c>
      <c r="I121" s="36">
        <v>40</v>
      </c>
      <c r="J121" s="29"/>
      <c r="K121" s="36">
        <v>0</v>
      </c>
      <c r="L121" s="36"/>
      <c r="M121" s="36">
        <v>0</v>
      </c>
      <c r="N121" s="36"/>
      <c r="O121" s="36">
        <v>0</v>
      </c>
      <c r="P121" s="36"/>
      <c r="Q121" s="36">
        <v>0</v>
      </c>
      <c r="R121" s="29">
        <v>40</v>
      </c>
      <c r="S121" s="29"/>
      <c r="T121" s="29"/>
      <c r="U121" s="29"/>
      <c r="V121" s="29"/>
      <c r="W121" s="29"/>
      <c r="X121" s="29"/>
      <c r="Y121" s="35">
        <f>SUM(LARGE(G121:Q121,{1,2}))</f>
        <v>40</v>
      </c>
    </row>
    <row r="122" spans="1:30" s="26" customFormat="1" ht="14">
      <c r="A122" s="35">
        <f>RANK(Y122,Y$103:Y$122)</f>
        <v>18</v>
      </c>
      <c r="B122" s="35" t="s">
        <v>98</v>
      </c>
      <c r="C122" s="23">
        <v>2.1087962962962961E-2</v>
      </c>
      <c r="D122" s="23" t="s">
        <v>65</v>
      </c>
      <c r="E122" s="23"/>
      <c r="F122" s="29" t="s">
        <v>6</v>
      </c>
      <c r="G122" s="35">
        <f>IFERROR(VLOOKUP(F122,Table7[[Place]:[Points]],2),0)</f>
        <v>40</v>
      </c>
      <c r="H122" s="29"/>
      <c r="I122" s="36">
        <f>IFERROR(VLOOKUP(H122,Table7[[Place]:[Points]],2),0)</f>
        <v>0</v>
      </c>
      <c r="J122" s="29"/>
      <c r="K122" s="36">
        <f>IFERROR(VLOOKUP(J122,Table7[[Place]:[Points]],2),0)</f>
        <v>0</v>
      </c>
      <c r="L122" s="36"/>
      <c r="M122" s="36">
        <f>IFERROR(VLOOKUP(L122,Table7[[Place]:[Points]],2),0)</f>
        <v>0</v>
      </c>
      <c r="N122" s="36"/>
      <c r="O122" s="36">
        <f>IFERROR(VLOOKUP(N122,Table7[[Place]:[Points]],2),0)</f>
        <v>0</v>
      </c>
      <c r="P122" s="36"/>
      <c r="Q122" s="36">
        <f>IFERROR(VLOOKUP(P122,Table7[[Place]:[Points]],2),0)</f>
        <v>0</v>
      </c>
      <c r="R122" s="29">
        <f>SUM(G122,I122,K122,M122,O122,Q122)</f>
        <v>40</v>
      </c>
      <c r="S122" s="29" t="e">
        <f>#REF!</f>
        <v>#REF!</v>
      </c>
      <c r="T122" s="29" t="e">
        <f>#REF!</f>
        <v>#REF!</v>
      </c>
      <c r="U122" s="29" t="e">
        <f>#REF!</f>
        <v>#REF!</v>
      </c>
      <c r="V122" s="29" t="e">
        <f>#REF!</f>
        <v>#REF!</v>
      </c>
      <c r="W122" s="29" t="e">
        <f>#REF!</f>
        <v>#REF!</v>
      </c>
      <c r="X122" s="29" t="e">
        <f>#REF!</f>
        <v>#REF!</v>
      </c>
      <c r="Y122" s="35">
        <f>SUM(LARGE(G122:Q122,{1,2}))</f>
        <v>40</v>
      </c>
    </row>
    <row r="123" spans="1:30" s="26" customFormat="1" ht="14">
      <c r="A123" s="35"/>
      <c r="B123" s="34"/>
      <c r="C123" s="23"/>
      <c r="D123" s="23"/>
      <c r="E123" s="23"/>
      <c r="F123" s="35"/>
      <c r="G123" s="37"/>
      <c r="H123" s="34"/>
      <c r="I123" s="36"/>
      <c r="J123" s="35"/>
      <c r="K123" s="36"/>
      <c r="L123" s="36"/>
      <c r="M123" s="36"/>
      <c r="N123" s="36"/>
      <c r="O123" s="36"/>
      <c r="P123" s="36"/>
      <c r="Q123" s="36"/>
      <c r="R123" s="35"/>
      <c r="S123" s="35"/>
      <c r="T123" s="35"/>
      <c r="U123" s="35"/>
      <c r="V123" s="35"/>
      <c r="W123" s="35"/>
      <c r="X123" s="35"/>
      <c r="Y123" s="35"/>
    </row>
    <row r="124" spans="1:30" s="26" customFormat="1" ht="14">
      <c r="B124" s="5"/>
      <c r="C124" s="1"/>
      <c r="D124" s="1"/>
      <c r="E124" s="1"/>
      <c r="F124" s="35">
        <f>COUNTIF(F103:F122,"&lt;&gt;")</f>
        <v>14</v>
      </c>
      <c r="G124" s="28"/>
      <c r="H124" s="35">
        <f>COUNTIF(H103:H122,"&lt;&gt;")</f>
        <v>11</v>
      </c>
      <c r="I124" s="28"/>
      <c r="J124" s="36">
        <v>12</v>
      </c>
      <c r="K124" s="36"/>
      <c r="L124" s="36">
        <f>COUNTIF(L103:L113,"&lt;&gt;")</f>
        <v>0</v>
      </c>
      <c r="M124" s="36"/>
      <c r="N124" s="36">
        <f>COUNTIF(N103:N113,"&lt;&gt;")</f>
        <v>0</v>
      </c>
      <c r="O124" s="36"/>
      <c r="P124" s="36">
        <f>COUNTIF(P103:P113,"&lt;&gt;")</f>
        <v>0</v>
      </c>
      <c r="Q124" s="36"/>
      <c r="R124" s="28"/>
      <c r="S124" s="28"/>
      <c r="T124" s="28"/>
      <c r="U124" s="28"/>
      <c r="V124" s="28"/>
      <c r="W124" s="28"/>
      <c r="X124" s="28"/>
      <c r="Y124" s="28"/>
      <c r="Z124"/>
      <c r="AA124"/>
      <c r="AB124"/>
      <c r="AC124"/>
      <c r="AD124"/>
    </row>
    <row r="125" spans="1:30" ht="14"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30" ht="14"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30" ht="22.5" customHeight="1">
      <c r="B127" s="39" t="s">
        <v>125</v>
      </c>
      <c r="F127" s="42">
        <v>50</v>
      </c>
      <c r="H127" s="38">
        <v>41</v>
      </c>
      <c r="I127" s="28"/>
      <c r="J127" s="38">
        <v>59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30">
      <c r="A128" s="41"/>
    </row>
  </sheetData>
  <sortState ref="A84:AD101">
    <sortCondition ref="A84"/>
  </sortState>
  <mergeCells count="42">
    <mergeCell ref="Y92:Y93"/>
    <mergeCell ref="F100:G100"/>
    <mergeCell ref="H100:I100"/>
    <mergeCell ref="J100:K100"/>
    <mergeCell ref="L100:M100"/>
    <mergeCell ref="N100:O100"/>
    <mergeCell ref="P100:Q100"/>
    <mergeCell ref="Y100:Y101"/>
    <mergeCell ref="F92:G92"/>
    <mergeCell ref="H92:I92"/>
    <mergeCell ref="J92:K92"/>
    <mergeCell ref="L92:M92"/>
    <mergeCell ref="N92:O92"/>
    <mergeCell ref="P92:Q92"/>
    <mergeCell ref="Y35:Y36"/>
    <mergeCell ref="F46:G46"/>
    <mergeCell ref="H46:I46"/>
    <mergeCell ref="J46:K46"/>
    <mergeCell ref="L46:M46"/>
    <mergeCell ref="N46:O46"/>
    <mergeCell ref="P46:Q46"/>
    <mergeCell ref="Y46:Y47"/>
    <mergeCell ref="F35:G35"/>
    <mergeCell ref="H35:I35"/>
    <mergeCell ref="J35:K35"/>
    <mergeCell ref="L35:M35"/>
    <mergeCell ref="N35:O35"/>
    <mergeCell ref="P35:Q35"/>
    <mergeCell ref="Y5:Y6"/>
    <mergeCell ref="F17:G17"/>
    <mergeCell ref="H17:I17"/>
    <mergeCell ref="J17:K17"/>
    <mergeCell ref="L17:M17"/>
    <mergeCell ref="N17:O17"/>
    <mergeCell ref="P17:Q17"/>
    <mergeCell ref="Y17:Y18"/>
    <mergeCell ref="F5:G5"/>
    <mergeCell ref="H5:I5"/>
    <mergeCell ref="J5:K5"/>
    <mergeCell ref="L5:M5"/>
    <mergeCell ref="N5:O5"/>
    <mergeCell ref="P5:Q5"/>
  </mergeCells>
  <pageMargins left="0.2" right="0.25" top="0.75" bottom="0.75" header="0.3" footer="0.3"/>
  <pageSetup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1" workbookViewId="0">
      <selection activeCell="A54" sqref="A54:XFD54"/>
    </sheetView>
  </sheetViews>
  <sheetFormatPr baseColWidth="10" defaultColWidth="8.83203125" defaultRowHeight="12" x14ac:dyDescent="0"/>
  <cols>
    <col min="3" max="3" width="8.83203125" style="15"/>
  </cols>
  <sheetData>
    <row r="1" spans="1:3">
      <c r="A1" s="17" t="s">
        <v>8</v>
      </c>
      <c r="B1" s="19" t="s">
        <v>5</v>
      </c>
      <c r="C1" s="20" t="s">
        <v>19</v>
      </c>
    </row>
    <row r="2" spans="1:3">
      <c r="A2" s="5">
        <v>1</v>
      </c>
      <c r="B2" s="1">
        <v>100</v>
      </c>
      <c r="C2" s="11"/>
    </row>
    <row r="3" spans="1:3">
      <c r="A3" s="5">
        <v>2</v>
      </c>
      <c r="B3" s="11">
        <f t="shared" ref="B3:B34" si="0">B2-C3</f>
        <v>95</v>
      </c>
      <c r="C3" s="11">
        <v>5</v>
      </c>
    </row>
    <row r="4" spans="1:3">
      <c r="A4" s="5">
        <v>3</v>
      </c>
      <c r="B4" s="11">
        <f t="shared" si="0"/>
        <v>91</v>
      </c>
      <c r="C4" s="11">
        <v>4</v>
      </c>
    </row>
    <row r="5" spans="1:3">
      <c r="A5" s="5">
        <v>4</v>
      </c>
      <c r="B5" s="11">
        <f t="shared" si="0"/>
        <v>88</v>
      </c>
      <c r="C5" s="11">
        <v>3</v>
      </c>
    </row>
    <row r="6" spans="1:3">
      <c r="A6" s="5">
        <v>5</v>
      </c>
      <c r="B6" s="11">
        <f t="shared" si="0"/>
        <v>86</v>
      </c>
      <c r="C6" s="11">
        <v>2</v>
      </c>
    </row>
    <row r="7" spans="1:3">
      <c r="A7" s="5">
        <v>6</v>
      </c>
      <c r="B7" s="11">
        <f t="shared" si="0"/>
        <v>85</v>
      </c>
      <c r="C7" s="11">
        <v>1</v>
      </c>
    </row>
    <row r="8" spans="1:3">
      <c r="A8" s="5">
        <v>7</v>
      </c>
      <c r="B8" s="11">
        <f t="shared" si="0"/>
        <v>84</v>
      </c>
      <c r="C8" s="11">
        <v>1</v>
      </c>
    </row>
    <row r="9" spans="1:3">
      <c r="A9" s="5">
        <v>8</v>
      </c>
      <c r="B9" s="11">
        <f t="shared" si="0"/>
        <v>83</v>
      </c>
      <c r="C9" s="11">
        <v>1</v>
      </c>
    </row>
    <row r="10" spans="1:3">
      <c r="A10" s="5">
        <v>9</v>
      </c>
      <c r="B10" s="11">
        <f t="shared" si="0"/>
        <v>82</v>
      </c>
      <c r="C10" s="11">
        <v>1</v>
      </c>
    </row>
    <row r="11" spans="1:3">
      <c r="A11" s="5">
        <v>10</v>
      </c>
      <c r="B11" s="11">
        <f t="shared" si="0"/>
        <v>81</v>
      </c>
      <c r="C11" s="11">
        <v>1</v>
      </c>
    </row>
    <row r="12" spans="1:3">
      <c r="A12" s="5">
        <v>11</v>
      </c>
      <c r="B12" s="11">
        <f t="shared" si="0"/>
        <v>80</v>
      </c>
      <c r="C12" s="11">
        <v>1</v>
      </c>
    </row>
    <row r="13" spans="1:3">
      <c r="A13" s="5">
        <v>12</v>
      </c>
      <c r="B13" s="11">
        <f t="shared" si="0"/>
        <v>79</v>
      </c>
      <c r="C13" s="11">
        <v>1</v>
      </c>
    </row>
    <row r="14" spans="1:3">
      <c r="A14" s="5">
        <v>13</v>
      </c>
      <c r="B14" s="11">
        <f t="shared" si="0"/>
        <v>78</v>
      </c>
      <c r="C14" s="11">
        <v>1</v>
      </c>
    </row>
    <row r="15" spans="1:3">
      <c r="A15" s="5">
        <v>14</v>
      </c>
      <c r="B15" s="11">
        <f t="shared" si="0"/>
        <v>77</v>
      </c>
      <c r="C15" s="11">
        <v>1</v>
      </c>
    </row>
    <row r="16" spans="1:3">
      <c r="A16" s="5">
        <v>15</v>
      </c>
      <c r="B16" s="11">
        <f t="shared" si="0"/>
        <v>76</v>
      </c>
      <c r="C16" s="11">
        <v>1</v>
      </c>
    </row>
    <row r="17" spans="1:3">
      <c r="A17" s="5">
        <v>16</v>
      </c>
      <c r="B17" s="11">
        <f t="shared" si="0"/>
        <v>75</v>
      </c>
      <c r="C17" s="11">
        <v>1</v>
      </c>
    </row>
    <row r="18" spans="1:3">
      <c r="A18" s="5">
        <v>17</v>
      </c>
      <c r="B18" s="11">
        <f t="shared" si="0"/>
        <v>74</v>
      </c>
      <c r="C18" s="11">
        <v>1</v>
      </c>
    </row>
    <row r="19" spans="1:3">
      <c r="A19" s="5">
        <v>18</v>
      </c>
      <c r="B19" s="11">
        <f t="shared" si="0"/>
        <v>73</v>
      </c>
      <c r="C19" s="11">
        <v>1</v>
      </c>
    </row>
    <row r="20" spans="1:3">
      <c r="A20" s="5">
        <v>19</v>
      </c>
      <c r="B20" s="11">
        <f t="shared" si="0"/>
        <v>72</v>
      </c>
      <c r="C20" s="11">
        <v>1</v>
      </c>
    </row>
    <row r="21" spans="1:3">
      <c r="A21" s="5">
        <v>20</v>
      </c>
      <c r="B21" s="11">
        <f t="shared" si="0"/>
        <v>71</v>
      </c>
      <c r="C21" s="11">
        <v>1</v>
      </c>
    </row>
    <row r="22" spans="1:3">
      <c r="A22" s="5">
        <v>21</v>
      </c>
      <c r="B22" s="11">
        <f t="shared" si="0"/>
        <v>70</v>
      </c>
      <c r="C22" s="11">
        <v>1</v>
      </c>
    </row>
    <row r="23" spans="1:3">
      <c r="A23" s="5">
        <v>22</v>
      </c>
      <c r="B23" s="11">
        <f t="shared" si="0"/>
        <v>69</v>
      </c>
      <c r="C23" s="11">
        <v>1</v>
      </c>
    </row>
    <row r="24" spans="1:3">
      <c r="A24" s="5">
        <v>23</v>
      </c>
      <c r="B24" s="11">
        <f t="shared" si="0"/>
        <v>68</v>
      </c>
      <c r="C24" s="11">
        <v>1</v>
      </c>
    </row>
    <row r="25" spans="1:3">
      <c r="A25" s="5">
        <v>24</v>
      </c>
      <c r="B25" s="11">
        <f t="shared" si="0"/>
        <v>67</v>
      </c>
      <c r="C25" s="11">
        <v>1</v>
      </c>
    </row>
    <row r="26" spans="1:3">
      <c r="A26" s="5">
        <v>25</v>
      </c>
      <c r="B26" s="11">
        <f t="shared" si="0"/>
        <v>66</v>
      </c>
      <c r="C26" s="11">
        <v>1</v>
      </c>
    </row>
    <row r="27" spans="1:3">
      <c r="A27" s="5">
        <v>26</v>
      </c>
      <c r="B27" s="11">
        <f t="shared" si="0"/>
        <v>65</v>
      </c>
      <c r="C27" s="11">
        <v>1</v>
      </c>
    </row>
    <row r="28" spans="1:3">
      <c r="A28" s="5">
        <v>27</v>
      </c>
      <c r="B28" s="11">
        <f t="shared" si="0"/>
        <v>64</v>
      </c>
      <c r="C28" s="11">
        <v>1</v>
      </c>
    </row>
    <row r="29" spans="1:3">
      <c r="A29" s="5">
        <v>28</v>
      </c>
      <c r="B29" s="11">
        <f t="shared" si="0"/>
        <v>63</v>
      </c>
      <c r="C29" s="11">
        <v>1</v>
      </c>
    </row>
    <row r="30" spans="1:3">
      <c r="A30" s="5">
        <v>29</v>
      </c>
      <c r="B30" s="11">
        <f t="shared" si="0"/>
        <v>62</v>
      </c>
      <c r="C30" s="11">
        <v>1</v>
      </c>
    </row>
    <row r="31" spans="1:3">
      <c r="A31" s="5">
        <v>30</v>
      </c>
      <c r="B31" s="11">
        <f t="shared" si="0"/>
        <v>61</v>
      </c>
      <c r="C31" s="11">
        <v>1</v>
      </c>
    </row>
    <row r="32" spans="1:3">
      <c r="A32" s="5">
        <v>31</v>
      </c>
      <c r="B32" s="11">
        <f t="shared" si="0"/>
        <v>60</v>
      </c>
      <c r="C32" s="11">
        <v>1</v>
      </c>
    </row>
    <row r="33" spans="1:3">
      <c r="A33" s="5">
        <v>32</v>
      </c>
      <c r="B33" s="11">
        <f t="shared" si="0"/>
        <v>59</v>
      </c>
      <c r="C33" s="11">
        <v>1</v>
      </c>
    </row>
    <row r="34" spans="1:3">
      <c r="A34" s="5">
        <v>33</v>
      </c>
      <c r="B34" s="11">
        <f t="shared" si="0"/>
        <v>58</v>
      </c>
      <c r="C34" s="11">
        <v>1</v>
      </c>
    </row>
    <row r="35" spans="1:3">
      <c r="A35" s="5">
        <v>34</v>
      </c>
      <c r="B35" s="11">
        <f t="shared" ref="B35:B51" si="1">B34-C35</f>
        <v>57</v>
      </c>
      <c r="C35" s="11">
        <v>1</v>
      </c>
    </row>
    <row r="36" spans="1:3">
      <c r="A36" s="5">
        <v>35</v>
      </c>
      <c r="B36" s="11">
        <f t="shared" si="1"/>
        <v>56</v>
      </c>
      <c r="C36" s="11">
        <v>1</v>
      </c>
    </row>
    <row r="37" spans="1:3">
      <c r="A37" s="5">
        <v>36</v>
      </c>
      <c r="B37" s="11">
        <f t="shared" si="1"/>
        <v>55</v>
      </c>
      <c r="C37" s="11">
        <v>1</v>
      </c>
    </row>
    <row r="38" spans="1:3">
      <c r="A38" s="5">
        <v>37</v>
      </c>
      <c r="B38" s="11">
        <f t="shared" si="1"/>
        <v>54</v>
      </c>
      <c r="C38" s="11">
        <v>1</v>
      </c>
    </row>
    <row r="39" spans="1:3">
      <c r="A39" s="5">
        <v>38</v>
      </c>
      <c r="B39" s="11">
        <f t="shared" si="1"/>
        <v>53</v>
      </c>
      <c r="C39" s="11">
        <v>1</v>
      </c>
    </row>
    <row r="40" spans="1:3">
      <c r="A40" s="5">
        <v>39</v>
      </c>
      <c r="B40" s="11">
        <f t="shared" si="1"/>
        <v>52</v>
      </c>
      <c r="C40" s="11">
        <v>1</v>
      </c>
    </row>
    <row r="41" spans="1:3">
      <c r="A41" s="5">
        <v>40</v>
      </c>
      <c r="B41" s="11">
        <f t="shared" si="1"/>
        <v>51</v>
      </c>
      <c r="C41" s="11">
        <v>1</v>
      </c>
    </row>
    <row r="42" spans="1:3">
      <c r="A42" s="5">
        <v>41</v>
      </c>
      <c r="B42" s="11">
        <f t="shared" si="1"/>
        <v>50</v>
      </c>
      <c r="C42" s="11">
        <v>1</v>
      </c>
    </row>
    <row r="43" spans="1:3">
      <c r="A43" s="5">
        <v>42</v>
      </c>
      <c r="B43" s="11">
        <f t="shared" si="1"/>
        <v>49</v>
      </c>
      <c r="C43" s="11">
        <v>1</v>
      </c>
    </row>
    <row r="44" spans="1:3">
      <c r="A44" s="5">
        <v>43</v>
      </c>
      <c r="B44" s="11">
        <f t="shared" si="1"/>
        <v>48</v>
      </c>
      <c r="C44" s="11">
        <v>1</v>
      </c>
    </row>
    <row r="45" spans="1:3">
      <c r="A45" s="5">
        <v>44</v>
      </c>
      <c r="B45" s="11">
        <f t="shared" si="1"/>
        <v>47</v>
      </c>
      <c r="C45" s="11">
        <v>1</v>
      </c>
    </row>
    <row r="46" spans="1:3">
      <c r="A46" s="5">
        <v>45</v>
      </c>
      <c r="B46" s="11">
        <f t="shared" si="1"/>
        <v>46</v>
      </c>
      <c r="C46" s="11">
        <v>1</v>
      </c>
    </row>
    <row r="47" spans="1:3">
      <c r="A47" s="5">
        <v>46</v>
      </c>
      <c r="B47" s="11">
        <f t="shared" si="1"/>
        <v>45</v>
      </c>
      <c r="C47" s="11">
        <v>1</v>
      </c>
    </row>
    <row r="48" spans="1:3">
      <c r="A48" s="5">
        <v>47</v>
      </c>
      <c r="B48" s="11">
        <f t="shared" si="1"/>
        <v>44</v>
      </c>
      <c r="C48" s="11">
        <v>1</v>
      </c>
    </row>
    <row r="49" spans="1:3">
      <c r="A49" s="5">
        <v>48</v>
      </c>
      <c r="B49" s="11">
        <f t="shared" si="1"/>
        <v>43</v>
      </c>
      <c r="C49" s="11">
        <v>1</v>
      </c>
    </row>
    <row r="50" spans="1:3">
      <c r="A50" s="5">
        <v>49</v>
      </c>
      <c r="B50" s="11">
        <f t="shared" si="1"/>
        <v>42</v>
      </c>
      <c r="C50" s="11">
        <v>1</v>
      </c>
    </row>
    <row r="51" spans="1:3">
      <c r="A51" s="5">
        <v>50</v>
      </c>
      <c r="B51" s="11">
        <f t="shared" si="1"/>
        <v>41</v>
      </c>
      <c r="C51" s="11">
        <v>1</v>
      </c>
    </row>
    <row r="52" spans="1:3">
      <c r="A52" s="17" t="s">
        <v>6</v>
      </c>
      <c r="B52">
        <v>40</v>
      </c>
    </row>
    <row r="53" spans="1:3">
      <c r="A53" s="21"/>
      <c r="B53" s="18">
        <v>0</v>
      </c>
      <c r="C53" s="18"/>
    </row>
  </sheetData>
  <pageMargins left="0.7" right="0.7" top="0.75" bottom="0.75" header="0.3" footer="0.3"/>
  <pageSetup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Results</vt:lpstr>
      <vt:lpstr>Points 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Alex Nelson</cp:lastModifiedBy>
  <cp:lastPrinted>2015-10-12T02:04:27Z</cp:lastPrinted>
  <dcterms:created xsi:type="dcterms:W3CDTF">2005-05-25T20:15:34Z</dcterms:created>
  <dcterms:modified xsi:type="dcterms:W3CDTF">2015-10-27T01:57:19Z</dcterms:modified>
</cp:coreProperties>
</file>