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ink/ink1.xml" ContentType="application/inkml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5345" windowHeight="6705"/>
  </bookViews>
  <sheets>
    <sheet name="Overall Results" sheetId="12" r:id="rId1"/>
    <sheet name="Points Lookup" sheetId="10" r:id="rId2"/>
  </sheets>
  <definedNames>
    <definedName name="ExpertMen">#REF!</definedName>
    <definedName name="_xlnm.Print_Area" localSheetId="0">'Overall Results'!$A$1:$Y$170</definedName>
  </definedNames>
  <calcPr calcId="125725"/>
</workbook>
</file>

<file path=xl/calcChain.xml><?xml version="1.0" encoding="utf-8"?>
<calcChain xmlns="http://schemas.openxmlformats.org/spreadsheetml/2006/main">
  <c r="Q148" i="12"/>
  <c r="Y148" s="1"/>
  <c r="Q145"/>
  <c r="Y145" s="1"/>
  <c r="Q137"/>
  <c r="Q130"/>
  <c r="Q127"/>
  <c r="B151"/>
  <c r="P151"/>
  <c r="P113"/>
  <c r="Q106"/>
  <c r="Y106" s="1"/>
  <c r="Q100"/>
  <c r="R100" s="1"/>
  <c r="Q96"/>
  <c r="Y96" s="1"/>
  <c r="Q107"/>
  <c r="R107" s="1"/>
  <c r="Q99"/>
  <c r="Y99" s="1"/>
  <c r="Q97"/>
  <c r="R97" s="1"/>
  <c r="Q105"/>
  <c r="Y105" s="1"/>
  <c r="Q104"/>
  <c r="R104" s="1"/>
  <c r="Q112"/>
  <c r="Y112" s="1"/>
  <c r="Q94"/>
  <c r="Y94" s="1"/>
  <c r="Q91"/>
  <c r="Q88"/>
  <c r="Y88" s="1"/>
  <c r="Q87"/>
  <c r="Y87" s="1"/>
  <c r="Q81"/>
  <c r="Q78"/>
  <c r="Q77"/>
  <c r="Q80"/>
  <c r="Q63"/>
  <c r="Q52"/>
  <c r="R145" l="1"/>
  <c r="R112"/>
  <c r="R105"/>
  <c r="R99"/>
  <c r="R96"/>
  <c r="R106"/>
  <c r="Y104"/>
  <c r="Y97"/>
  <c r="Y107"/>
  <c r="Y100"/>
  <c r="B45"/>
  <c r="P45"/>
  <c r="Q42"/>
  <c r="Q41"/>
  <c r="Q38"/>
  <c r="Q37"/>
  <c r="Q27"/>
  <c r="G43"/>
  <c r="B18"/>
  <c r="P18"/>
  <c r="Q17"/>
  <c r="R17" s="1"/>
  <c r="Q15"/>
  <c r="R15" s="1"/>
  <c r="Q14"/>
  <c r="R14" s="1"/>
  <c r="Q11"/>
  <c r="Q9"/>
  <c r="Q8"/>
  <c r="Y14" l="1"/>
  <c r="Y37"/>
  <c r="R37"/>
  <c r="R41"/>
  <c r="Y41"/>
  <c r="Y38"/>
  <c r="R38"/>
  <c r="Y42"/>
  <c r="R42"/>
  <c r="Y15"/>
  <c r="Y17"/>
  <c r="B121"/>
  <c r="I153"/>
  <c r="G153"/>
  <c r="N151"/>
  <c r="O140"/>
  <c r="O127"/>
  <c r="B113"/>
  <c r="N113"/>
  <c r="N45"/>
  <c r="N56"/>
  <c r="O79"/>
  <c r="B56"/>
  <c r="O54"/>
  <c r="Y54" s="1"/>
  <c r="O33"/>
  <c r="R33" s="1"/>
  <c r="N18"/>
  <c r="O9"/>
  <c r="L151"/>
  <c r="Y147"/>
  <c r="R144"/>
  <c r="Y143"/>
  <c r="M127"/>
  <c r="X146"/>
  <c r="W146"/>
  <c r="V146"/>
  <c r="U146"/>
  <c r="T146"/>
  <c r="S146"/>
  <c r="X137"/>
  <c r="W137"/>
  <c r="V137"/>
  <c r="U137"/>
  <c r="T137"/>
  <c r="S137"/>
  <c r="X140"/>
  <c r="W140"/>
  <c r="V140"/>
  <c r="U140"/>
  <c r="T140"/>
  <c r="S140"/>
  <c r="L113"/>
  <c r="J113"/>
  <c r="H113"/>
  <c r="F113"/>
  <c r="R94"/>
  <c r="Y109"/>
  <c r="R108"/>
  <c r="Y103"/>
  <c r="Y101"/>
  <c r="M86"/>
  <c r="R98"/>
  <c r="R95"/>
  <c r="R87"/>
  <c r="Y89"/>
  <c r="X93"/>
  <c r="W93"/>
  <c r="V93"/>
  <c r="U93"/>
  <c r="T93"/>
  <c r="S93"/>
  <c r="Q93"/>
  <c r="X102"/>
  <c r="W102"/>
  <c r="V102"/>
  <c r="U102"/>
  <c r="T102"/>
  <c r="S102"/>
  <c r="Y55"/>
  <c r="Y53"/>
  <c r="L56"/>
  <c r="R55"/>
  <c r="R53"/>
  <c r="L45"/>
  <c r="M30"/>
  <c r="X36"/>
  <c r="W36"/>
  <c r="V36"/>
  <c r="U36"/>
  <c r="T36"/>
  <c r="S36"/>
  <c r="X31"/>
  <c r="W31"/>
  <c r="V31"/>
  <c r="U31"/>
  <c r="T31"/>
  <c r="S31"/>
  <c r="Q31"/>
  <c r="X30"/>
  <c r="W30"/>
  <c r="V30"/>
  <c r="U30"/>
  <c r="T30"/>
  <c r="S30"/>
  <c r="Q30"/>
  <c r="L18"/>
  <c r="M9"/>
  <c r="H151"/>
  <c r="F151"/>
  <c r="H45"/>
  <c r="F45"/>
  <c r="H18"/>
  <c r="F18"/>
  <c r="K10"/>
  <c r="G92"/>
  <c r="Y9" l="1"/>
  <c r="R127"/>
  <c r="Y30"/>
  <c r="Y92"/>
  <c r="B153"/>
  <c r="Y127"/>
  <c r="R54"/>
  <c r="Y33"/>
  <c r="Y95"/>
  <c r="R101"/>
  <c r="R103"/>
  <c r="R88"/>
  <c r="R109"/>
  <c r="R143"/>
  <c r="R147"/>
  <c r="R148"/>
  <c r="Y144"/>
  <c r="Y98"/>
  <c r="R92"/>
  <c r="Y108"/>
  <c r="R89"/>
  <c r="R30"/>
  <c r="R9"/>
  <c r="E63"/>
  <c r="G150"/>
  <c r="G141"/>
  <c r="G128"/>
  <c r="E10"/>
  <c r="G44" l="1"/>
  <c r="Y44" s="1"/>
  <c r="G24"/>
  <c r="E149"/>
  <c r="E136"/>
  <c r="E134"/>
  <c r="E135"/>
  <c r="E139"/>
  <c r="E133"/>
  <c r="E138"/>
  <c r="E132"/>
  <c r="E130"/>
  <c r="E131"/>
  <c r="E129"/>
  <c r="E128"/>
  <c r="E119"/>
  <c r="E73"/>
  <c r="E76"/>
  <c r="E84"/>
  <c r="E71"/>
  <c r="E70"/>
  <c r="E72"/>
  <c r="E69"/>
  <c r="E83"/>
  <c r="E67"/>
  <c r="E68"/>
  <c r="E66"/>
  <c r="E65"/>
  <c r="E64"/>
  <c r="E62"/>
  <c r="E52"/>
  <c r="E51"/>
  <c r="E24"/>
  <c r="E25"/>
  <c r="E35"/>
  <c r="E26"/>
  <c r="Q12" l="1"/>
  <c r="Q10" l="1"/>
  <c r="X150" l="1"/>
  <c r="W150"/>
  <c r="V150"/>
  <c r="U150"/>
  <c r="T150"/>
  <c r="S150"/>
  <c r="X141"/>
  <c r="W141"/>
  <c r="V141"/>
  <c r="U141"/>
  <c r="T141"/>
  <c r="S141"/>
  <c r="I141"/>
  <c r="X149"/>
  <c r="W149"/>
  <c r="V149"/>
  <c r="U149"/>
  <c r="T149"/>
  <c r="S149"/>
  <c r="X136"/>
  <c r="W136"/>
  <c r="V136"/>
  <c r="U136"/>
  <c r="T136"/>
  <c r="S136"/>
  <c r="I136"/>
  <c r="X134"/>
  <c r="W134"/>
  <c r="V134"/>
  <c r="U134"/>
  <c r="T134"/>
  <c r="S134"/>
  <c r="Q134"/>
  <c r="X135"/>
  <c r="W135"/>
  <c r="V135"/>
  <c r="U135"/>
  <c r="T135"/>
  <c r="S135"/>
  <c r="Q135"/>
  <c r="X139"/>
  <c r="W139"/>
  <c r="V139"/>
  <c r="U139"/>
  <c r="T139"/>
  <c r="S139"/>
  <c r="X133"/>
  <c r="W133"/>
  <c r="V133"/>
  <c r="U133"/>
  <c r="T133"/>
  <c r="S133"/>
  <c r="X138"/>
  <c r="W138"/>
  <c r="V138"/>
  <c r="U138"/>
  <c r="T138"/>
  <c r="S138"/>
  <c r="X132"/>
  <c r="W132"/>
  <c r="V132"/>
  <c r="U132"/>
  <c r="T132"/>
  <c r="S132"/>
  <c r="Q132"/>
  <c r="X131"/>
  <c r="W131"/>
  <c r="V131"/>
  <c r="U131"/>
  <c r="T131"/>
  <c r="S131"/>
  <c r="Q131"/>
  <c r="K131"/>
  <c r="X129"/>
  <c r="W129"/>
  <c r="V129"/>
  <c r="U129"/>
  <c r="T129"/>
  <c r="S129"/>
  <c r="Q129"/>
  <c r="K129"/>
  <c r="X128"/>
  <c r="W128"/>
  <c r="V128"/>
  <c r="U128"/>
  <c r="T128"/>
  <c r="S128"/>
  <c r="Q128"/>
  <c r="P121"/>
  <c r="N121"/>
  <c r="N153" s="1"/>
  <c r="L121"/>
  <c r="L153" s="1"/>
  <c r="J121"/>
  <c r="H121"/>
  <c r="F121"/>
  <c r="X119"/>
  <c r="W119"/>
  <c r="V119"/>
  <c r="U119"/>
  <c r="T119"/>
  <c r="S119"/>
  <c r="Q119"/>
  <c r="O119"/>
  <c r="M119"/>
  <c r="K119"/>
  <c r="I119"/>
  <c r="G119"/>
  <c r="X75"/>
  <c r="W75"/>
  <c r="V75"/>
  <c r="U75"/>
  <c r="T75"/>
  <c r="S75"/>
  <c r="Q75"/>
  <c r="G75"/>
  <c r="X86"/>
  <c r="W86"/>
  <c r="V86"/>
  <c r="U86"/>
  <c r="T86"/>
  <c r="S86"/>
  <c r="Q86"/>
  <c r="O86"/>
  <c r="I86"/>
  <c r="G86"/>
  <c r="X85"/>
  <c r="W85"/>
  <c r="V85"/>
  <c r="U85"/>
  <c r="T85"/>
  <c r="S85"/>
  <c r="G85"/>
  <c r="X110"/>
  <c r="W110"/>
  <c r="V110"/>
  <c r="U110"/>
  <c r="T110"/>
  <c r="S110"/>
  <c r="G110"/>
  <c r="X81"/>
  <c r="W81"/>
  <c r="V81"/>
  <c r="U81"/>
  <c r="T81"/>
  <c r="S81"/>
  <c r="G81"/>
  <c r="X79"/>
  <c r="W79"/>
  <c r="V79"/>
  <c r="U79"/>
  <c r="T79"/>
  <c r="S79"/>
  <c r="Q79"/>
  <c r="G79"/>
  <c r="X111"/>
  <c r="W111"/>
  <c r="V111"/>
  <c r="U111"/>
  <c r="T111"/>
  <c r="S111"/>
  <c r="G111"/>
  <c r="X73"/>
  <c r="W73"/>
  <c r="V73"/>
  <c r="U73"/>
  <c r="T73"/>
  <c r="S73"/>
  <c r="Q73"/>
  <c r="X76"/>
  <c r="W76"/>
  <c r="V76"/>
  <c r="U76"/>
  <c r="T76"/>
  <c r="S76"/>
  <c r="Q76"/>
  <c r="X84"/>
  <c r="W84"/>
  <c r="V84"/>
  <c r="U84"/>
  <c r="T84"/>
  <c r="S84"/>
  <c r="Q84"/>
  <c r="X71"/>
  <c r="W71"/>
  <c r="V71"/>
  <c r="U71"/>
  <c r="T71"/>
  <c r="S71"/>
  <c r="Q71"/>
  <c r="O71"/>
  <c r="X70"/>
  <c r="W70"/>
  <c r="V70"/>
  <c r="U70"/>
  <c r="T70"/>
  <c r="S70"/>
  <c r="Q70"/>
  <c r="X72"/>
  <c r="W72"/>
  <c r="V72"/>
  <c r="U72"/>
  <c r="T72"/>
  <c r="S72"/>
  <c r="Q72"/>
  <c r="X69"/>
  <c r="W69"/>
  <c r="V69"/>
  <c r="U69"/>
  <c r="T69"/>
  <c r="S69"/>
  <c r="Q69"/>
  <c r="X83"/>
  <c r="W83"/>
  <c r="V83"/>
  <c r="U83"/>
  <c r="T83"/>
  <c r="S83"/>
  <c r="Q83"/>
  <c r="X67"/>
  <c r="W67"/>
  <c r="V67"/>
  <c r="U67"/>
  <c r="T67"/>
  <c r="S67"/>
  <c r="Q67"/>
  <c r="I67"/>
  <c r="X68"/>
  <c r="W68"/>
  <c r="V68"/>
  <c r="U68"/>
  <c r="T68"/>
  <c r="S68"/>
  <c r="Q68"/>
  <c r="X66"/>
  <c r="W66"/>
  <c r="V66"/>
  <c r="U66"/>
  <c r="T66"/>
  <c r="S66"/>
  <c r="Q66"/>
  <c r="I66"/>
  <c r="X65"/>
  <c r="W65"/>
  <c r="V65"/>
  <c r="U65"/>
  <c r="T65"/>
  <c r="S65"/>
  <c r="Q65"/>
  <c r="I65"/>
  <c r="X64"/>
  <c r="W64"/>
  <c r="V64"/>
  <c r="U64"/>
  <c r="T64"/>
  <c r="S64"/>
  <c r="Q64"/>
  <c r="I64"/>
  <c r="X62"/>
  <c r="W62"/>
  <c r="V62"/>
  <c r="U62"/>
  <c r="T62"/>
  <c r="S62"/>
  <c r="Q62"/>
  <c r="O62"/>
  <c r="M62"/>
  <c r="G62"/>
  <c r="P56"/>
  <c r="P153" s="1"/>
  <c r="H56"/>
  <c r="H153" s="1"/>
  <c r="F56"/>
  <c r="X52"/>
  <c r="W52"/>
  <c r="V52"/>
  <c r="U52"/>
  <c r="T52"/>
  <c r="S52"/>
  <c r="X51"/>
  <c r="W51"/>
  <c r="V51"/>
  <c r="U51"/>
  <c r="T51"/>
  <c r="S51"/>
  <c r="Q51"/>
  <c r="M51"/>
  <c r="I51"/>
  <c r="G51"/>
  <c r="J45"/>
  <c r="J153" s="1"/>
  <c r="X44"/>
  <c r="W44"/>
  <c r="V44"/>
  <c r="U44"/>
  <c r="T44"/>
  <c r="S44"/>
  <c r="X28"/>
  <c r="W28"/>
  <c r="V28"/>
  <c r="U28"/>
  <c r="T28"/>
  <c r="S28"/>
  <c r="X43"/>
  <c r="W43"/>
  <c r="V43"/>
  <c r="U43"/>
  <c r="T43"/>
  <c r="S43"/>
  <c r="X25"/>
  <c r="W25"/>
  <c r="V25"/>
  <c r="U25"/>
  <c r="T25"/>
  <c r="S25"/>
  <c r="Q25"/>
  <c r="X35"/>
  <c r="W35"/>
  <c r="V35"/>
  <c r="U35"/>
  <c r="T35"/>
  <c r="S35"/>
  <c r="X26"/>
  <c r="W26"/>
  <c r="V26"/>
  <c r="U26"/>
  <c r="T26"/>
  <c r="S26"/>
  <c r="Q26"/>
  <c r="X24"/>
  <c r="W24"/>
  <c r="V24"/>
  <c r="U24"/>
  <c r="T24"/>
  <c r="S24"/>
  <c r="Q24"/>
  <c r="I24"/>
  <c r="X12"/>
  <c r="W12"/>
  <c r="V12"/>
  <c r="U12"/>
  <c r="T12"/>
  <c r="S12"/>
  <c r="G12"/>
  <c r="X13"/>
  <c r="W13"/>
  <c r="V13"/>
  <c r="U13"/>
  <c r="T13"/>
  <c r="S13"/>
  <c r="G13"/>
  <c r="X10"/>
  <c r="W10"/>
  <c r="V10"/>
  <c r="U10"/>
  <c r="T10"/>
  <c r="S10"/>
  <c r="G10"/>
  <c r="F153" l="1"/>
  <c r="Y86"/>
  <c r="Y43"/>
  <c r="R43"/>
  <c r="R150"/>
  <c r="Y150"/>
  <c r="Y119"/>
  <c r="A119" s="1"/>
  <c r="Y110"/>
  <c r="R110"/>
  <c r="Y111"/>
  <c r="R111"/>
  <c r="R86"/>
  <c r="R44"/>
  <c r="R119"/>
  <c r="B3" i="10" l="1"/>
  <c r="O11" i="12" l="1"/>
  <c r="O34"/>
  <c r="O128"/>
  <c r="O66"/>
  <c r="O51"/>
  <c r="M140"/>
  <c r="Y140" s="1"/>
  <c r="M25"/>
  <c r="M8"/>
  <c r="Y8" s="1"/>
  <c r="M67"/>
  <c r="M52"/>
  <c r="K51"/>
  <c r="K141"/>
  <c r="K65"/>
  <c r="K24"/>
  <c r="Y24" s="1"/>
  <c r="G129"/>
  <c r="I10"/>
  <c r="G64"/>
  <c r="G52"/>
  <c r="G26"/>
  <c r="I62"/>
  <c r="I26"/>
  <c r="B4" i="10"/>
  <c r="Y51" i="12" l="1"/>
  <c r="O80"/>
  <c r="O10"/>
  <c r="O129"/>
  <c r="O25"/>
  <c r="R34"/>
  <c r="Y34"/>
  <c r="K13"/>
  <c r="M137"/>
  <c r="Y137" s="1"/>
  <c r="M63"/>
  <c r="M31"/>
  <c r="Y31" s="1"/>
  <c r="M13"/>
  <c r="R8"/>
  <c r="R140"/>
  <c r="R141"/>
  <c r="Y141"/>
  <c r="R51"/>
  <c r="R24"/>
  <c r="K25"/>
  <c r="K128"/>
  <c r="K62"/>
  <c r="Y62" s="1"/>
  <c r="G35"/>
  <c r="I12"/>
  <c r="G65"/>
  <c r="I68"/>
  <c r="I28"/>
  <c r="B5" i="10"/>
  <c r="R62" i="12" l="1"/>
  <c r="O63"/>
  <c r="Y63" s="1"/>
  <c r="O27"/>
  <c r="O12"/>
  <c r="O131"/>
  <c r="Y13"/>
  <c r="R13"/>
  <c r="M131"/>
  <c r="M36"/>
  <c r="M11"/>
  <c r="Y11" s="1"/>
  <c r="M68"/>
  <c r="R31"/>
  <c r="R137"/>
  <c r="R35"/>
  <c r="Y35"/>
  <c r="K64"/>
  <c r="K52"/>
  <c r="Y52" s="1"/>
  <c r="G131"/>
  <c r="G25"/>
  <c r="G66"/>
  <c r="I129"/>
  <c r="Y129" s="1"/>
  <c r="B6" i="10"/>
  <c r="R63" i="12" l="1"/>
  <c r="O16"/>
  <c r="O132"/>
  <c r="O75"/>
  <c r="O26"/>
  <c r="A52"/>
  <c r="A51"/>
  <c r="A55"/>
  <c r="A54"/>
  <c r="A53"/>
  <c r="Y36"/>
  <c r="R36"/>
  <c r="K12"/>
  <c r="M66"/>
  <c r="M29"/>
  <c r="M12"/>
  <c r="M128"/>
  <c r="R11"/>
  <c r="R129"/>
  <c r="R52"/>
  <c r="K133"/>
  <c r="K68"/>
  <c r="G28"/>
  <c r="I128"/>
  <c r="G68"/>
  <c r="I25"/>
  <c r="R25" s="1"/>
  <c r="B7" i="10"/>
  <c r="Y128" i="12" l="1"/>
  <c r="O136"/>
  <c r="O67"/>
  <c r="O28"/>
  <c r="Y16"/>
  <c r="R16"/>
  <c r="R12"/>
  <c r="Y12"/>
  <c r="M64"/>
  <c r="M146"/>
  <c r="M27"/>
  <c r="Y27" s="1"/>
  <c r="M10"/>
  <c r="Y10" s="1"/>
  <c r="Y29"/>
  <c r="R29"/>
  <c r="Y68"/>
  <c r="R68"/>
  <c r="Y25"/>
  <c r="K138"/>
  <c r="K67"/>
  <c r="K26"/>
  <c r="R128"/>
  <c r="G138"/>
  <c r="I131"/>
  <c r="G67"/>
  <c r="I69"/>
  <c r="B8" i="10"/>
  <c r="A12" i="12" l="1"/>
  <c r="A10"/>
  <c r="A8"/>
  <c r="A9"/>
  <c r="A14"/>
  <c r="A15"/>
  <c r="A17"/>
  <c r="A11"/>
  <c r="A13"/>
  <c r="A16"/>
  <c r="O82"/>
  <c r="O39"/>
  <c r="O134"/>
  <c r="K135"/>
  <c r="M130"/>
  <c r="Y130" s="1"/>
  <c r="M82"/>
  <c r="M28"/>
  <c r="Y28" s="1"/>
  <c r="R10"/>
  <c r="R146"/>
  <c r="Y146"/>
  <c r="R27"/>
  <c r="Y138"/>
  <c r="R138"/>
  <c r="Y131"/>
  <c r="R131"/>
  <c r="R67"/>
  <c r="Y67"/>
  <c r="G133"/>
  <c r="G83"/>
  <c r="I132"/>
  <c r="B9" i="10"/>
  <c r="Y82" i="12" l="1"/>
  <c r="R39"/>
  <c r="Y39"/>
  <c r="O40"/>
  <c r="O142"/>
  <c r="O64"/>
  <c r="K66"/>
  <c r="R66" s="1"/>
  <c r="M26"/>
  <c r="M132"/>
  <c r="Y132" s="1"/>
  <c r="M65"/>
  <c r="R28"/>
  <c r="R130"/>
  <c r="R82"/>
  <c r="G139"/>
  <c r="G69"/>
  <c r="I133"/>
  <c r="B10" i="10"/>
  <c r="Y142" i="12" l="1"/>
  <c r="R142"/>
  <c r="R40"/>
  <c r="Y40"/>
  <c r="O135"/>
  <c r="O70"/>
  <c r="Y64"/>
  <c r="R64"/>
  <c r="R132"/>
  <c r="Y66"/>
  <c r="M32"/>
  <c r="M134"/>
  <c r="M79"/>
  <c r="Y65"/>
  <c r="R65"/>
  <c r="Y26"/>
  <c r="R26"/>
  <c r="K134"/>
  <c r="K69"/>
  <c r="G135"/>
  <c r="I139"/>
  <c r="R139" s="1"/>
  <c r="G72"/>
  <c r="B11" i="10"/>
  <c r="O72" i="12" s="1"/>
  <c r="M133" l="1"/>
  <c r="M69"/>
  <c r="R69" s="1"/>
  <c r="Y32"/>
  <c r="A32" s="1"/>
  <c r="R32"/>
  <c r="Y139"/>
  <c r="Y69"/>
  <c r="G134"/>
  <c r="Y134" s="1"/>
  <c r="G70"/>
  <c r="I71"/>
  <c r="B12" i="10"/>
  <c r="O73" i="12" s="1"/>
  <c r="A27" l="1"/>
  <c r="A36"/>
  <c r="A34"/>
  <c r="A38"/>
  <c r="A33"/>
  <c r="A41"/>
  <c r="A39"/>
  <c r="A28"/>
  <c r="A29"/>
  <c r="A35"/>
  <c r="A31"/>
  <c r="A30"/>
  <c r="A42"/>
  <c r="A44"/>
  <c r="A37"/>
  <c r="A24"/>
  <c r="A40"/>
  <c r="A43"/>
  <c r="A25"/>
  <c r="A26"/>
  <c r="M135"/>
  <c r="Y135" s="1"/>
  <c r="M71"/>
  <c r="Y133"/>
  <c r="R133"/>
  <c r="R134"/>
  <c r="G71"/>
  <c r="K75"/>
  <c r="Y75" s="1"/>
  <c r="B13" i="10"/>
  <c r="O74" i="12" s="1"/>
  <c r="M136" l="1"/>
  <c r="M70"/>
  <c r="R135"/>
  <c r="R75"/>
  <c r="G136"/>
  <c r="Y136" s="1"/>
  <c r="G84"/>
  <c r="B14" i="10"/>
  <c r="O78" i="12" s="1"/>
  <c r="K72" l="1"/>
  <c r="Y72" s="1"/>
  <c r="M102"/>
  <c r="R136"/>
  <c r="G149"/>
  <c r="G76"/>
  <c r="I76"/>
  <c r="B15" i="10"/>
  <c r="M81" i="12" l="1"/>
  <c r="O77"/>
  <c r="Y77" s="1"/>
  <c r="R72"/>
  <c r="Y102"/>
  <c r="R102"/>
  <c r="R149"/>
  <c r="Y149"/>
  <c r="B16" i="10"/>
  <c r="O91" i="12" s="1"/>
  <c r="Y91" s="1"/>
  <c r="A149" l="1"/>
  <c r="A147"/>
  <c r="A143"/>
  <c r="A145"/>
  <c r="A148"/>
  <c r="A141"/>
  <c r="A129"/>
  <c r="A144"/>
  <c r="A137"/>
  <c r="A140"/>
  <c r="A150"/>
  <c r="A146"/>
  <c r="A127"/>
  <c r="A134"/>
  <c r="A132"/>
  <c r="A138"/>
  <c r="A139"/>
  <c r="A130"/>
  <c r="A136"/>
  <c r="A142"/>
  <c r="A131"/>
  <c r="A133"/>
  <c r="A135"/>
  <c r="A128"/>
  <c r="R91"/>
  <c r="R77"/>
  <c r="G73"/>
  <c r="M73"/>
  <c r="B17" i="10"/>
  <c r="K71" i="12" l="1"/>
  <c r="R71" s="1"/>
  <c r="M74"/>
  <c r="Y74" s="1"/>
  <c r="B18" i="10"/>
  <c r="Y71" i="12" l="1"/>
  <c r="K70"/>
  <c r="Y70" s="1"/>
  <c r="M85"/>
  <c r="R74"/>
  <c r="B19" i="10"/>
  <c r="R70" i="12" l="1"/>
  <c r="K79"/>
  <c r="Y79" s="1"/>
  <c r="M78"/>
  <c r="Y78" s="1"/>
  <c r="B20" i="10"/>
  <c r="R79" i="12" l="1"/>
  <c r="K81"/>
  <c r="M90"/>
  <c r="R78"/>
  <c r="B21" i="10"/>
  <c r="R81" i="12" l="1"/>
  <c r="Y81"/>
  <c r="R90"/>
  <c r="Y90"/>
  <c r="K84"/>
  <c r="M80"/>
  <c r="Y80" s="1"/>
  <c r="B22" i="10"/>
  <c r="M76" i="12" s="1"/>
  <c r="R84" l="1"/>
  <c r="Y84"/>
  <c r="R80"/>
  <c r="B23" i="10"/>
  <c r="M93" i="12" s="1"/>
  <c r="Y93" s="1"/>
  <c r="R93" l="1"/>
  <c r="B24" i="10"/>
  <c r="K73" i="12" s="1"/>
  <c r="Y73" s="1"/>
  <c r="R73" l="1"/>
  <c r="B25" i="10"/>
  <c r="K85" i="12" s="1"/>
  <c r="Y85" s="1"/>
  <c r="R85" l="1"/>
  <c r="B26" i="10"/>
  <c r="B27" l="1"/>
  <c r="B28" l="1"/>
  <c r="B29" s="1"/>
  <c r="B30" s="1"/>
  <c r="B31" l="1"/>
  <c r="B32" s="1"/>
  <c r="B33" s="1"/>
  <c r="K76" i="12"/>
  <c r="R76" l="1"/>
  <c r="Y76"/>
  <c r="B34" i="10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K83" i="12"/>
  <c r="Y83" s="1"/>
  <c r="A76" l="1"/>
  <c r="A73"/>
  <c r="A109"/>
  <c r="A111"/>
  <c r="A97"/>
  <c r="A105"/>
  <c r="A96"/>
  <c r="A70"/>
  <c r="A88"/>
  <c r="A89"/>
  <c r="A98"/>
  <c r="A92"/>
  <c r="A112"/>
  <c r="A110"/>
  <c r="A106"/>
  <c r="A84"/>
  <c r="A63"/>
  <c r="A80"/>
  <c r="A102"/>
  <c r="A103"/>
  <c r="A87"/>
  <c r="A95"/>
  <c r="A94"/>
  <c r="A81"/>
  <c r="A100"/>
  <c r="A99"/>
  <c r="A101"/>
  <c r="A108"/>
  <c r="A90"/>
  <c r="A71"/>
  <c r="A104"/>
  <c r="A66"/>
  <c r="A68"/>
  <c r="A65"/>
  <c r="A67"/>
  <c r="A107"/>
  <c r="A79"/>
  <c r="A86"/>
  <c r="A78"/>
  <c r="A82"/>
  <c r="A93"/>
  <c r="A75"/>
  <c r="A74"/>
  <c r="A72"/>
  <c r="A85"/>
  <c r="A64"/>
  <c r="A91"/>
  <c r="A77"/>
  <c r="A69"/>
  <c r="A83"/>
  <c r="R83"/>
  <c r="A62" l="1"/>
</calcChain>
</file>

<file path=xl/sharedStrings.xml><?xml version="1.0" encoding="utf-8"?>
<sst xmlns="http://schemas.openxmlformats.org/spreadsheetml/2006/main" count="516" uniqueCount="169">
  <si>
    <t>Rider Name</t>
  </si>
  <si>
    <t>Ike Spivey</t>
  </si>
  <si>
    <t>Overall
Ranking</t>
  </si>
  <si>
    <t>Total
Points</t>
  </si>
  <si>
    <t xml:space="preserve">Finish </t>
  </si>
  <si>
    <t>Points</t>
  </si>
  <si>
    <t>dnf</t>
  </si>
  <si>
    <t>Mark Sturges</t>
  </si>
  <si>
    <t>Place</t>
  </si>
  <si>
    <t>Beginner - Men</t>
  </si>
  <si>
    <t>Beginner  - Women</t>
  </si>
  <si>
    <t>Sport - Women</t>
  </si>
  <si>
    <t>Sport - Men</t>
  </si>
  <si>
    <t>Expert  - Women</t>
  </si>
  <si>
    <t>Expert - Men</t>
  </si>
  <si>
    <t>Craig Groendyke</t>
  </si>
  <si>
    <t>Series Points Best 4 of 6</t>
  </si>
  <si>
    <t>Darrel Brown</t>
  </si>
  <si>
    <t>Ben Volk</t>
  </si>
  <si>
    <t>Delta</t>
  </si>
  <si>
    <t>Overall</t>
  </si>
  <si>
    <t>Rider</t>
  </si>
  <si>
    <t>e1 points</t>
  </si>
  <si>
    <t>e1 finish</t>
  </si>
  <si>
    <t>e2 finish</t>
  </si>
  <si>
    <t>e2 points</t>
  </si>
  <si>
    <t>e3 finish</t>
  </si>
  <si>
    <t>e3 points</t>
  </si>
  <si>
    <t>e4 finish</t>
  </si>
  <si>
    <t>e4 points</t>
  </si>
  <si>
    <t>e5 finish</t>
  </si>
  <si>
    <t>e5 points</t>
  </si>
  <si>
    <t>e6 finish</t>
  </si>
  <si>
    <t>e6 points</t>
  </si>
  <si>
    <t>total points</t>
  </si>
  <si>
    <t>best 4 of 6</t>
  </si>
  <si>
    <t>e1</t>
  </si>
  <si>
    <t>e2</t>
  </si>
  <si>
    <t>e3</t>
  </si>
  <si>
    <t>e4</t>
  </si>
  <si>
    <t>e5</t>
  </si>
  <si>
    <t>e6</t>
  </si>
  <si>
    <t>Time</t>
  </si>
  <si>
    <t>Brian Schur</t>
  </si>
  <si>
    <t>Evan Halladay</t>
  </si>
  <si>
    <t>John MacArthur</t>
  </si>
  <si>
    <t>Damion Miller</t>
  </si>
  <si>
    <t>Jace Wilde</t>
  </si>
  <si>
    <t>Pete Gomez</t>
  </si>
  <si>
    <t>Brian Wallin</t>
  </si>
  <si>
    <t>Russell Jasper</t>
  </si>
  <si>
    <t>Clint Andring</t>
  </si>
  <si>
    <t>Brian Cimmiyotti</t>
  </si>
  <si>
    <t>Event #1 Hill Climb</t>
  </si>
  <si>
    <t xml:space="preserve">Event #1 Total </t>
  </si>
  <si>
    <t>Event #1 Loop</t>
  </si>
  <si>
    <t>Finish at Event 1
Badger Mountain
September 26</t>
  </si>
  <si>
    <t>Finish at Event 2
Echo Hills #1
October 10</t>
  </si>
  <si>
    <t>Finish at Event 3
Chamna #1 
October 24</t>
  </si>
  <si>
    <t>Finish at Event 4
Columbia Park          
November 7</t>
  </si>
  <si>
    <t>Finish at Event 5
Echo Hills #2
November 21</t>
  </si>
  <si>
    <t>Finish at Event 6
Chamna #2
December 5</t>
  </si>
  <si>
    <t>2015 Chinook Fall MTB Series</t>
  </si>
  <si>
    <t>Elisa Huffman</t>
  </si>
  <si>
    <t>Erendira Cruz</t>
  </si>
  <si>
    <t>dns</t>
  </si>
  <si>
    <t>Keri Weber</t>
  </si>
  <si>
    <t>John Foraker</t>
  </si>
  <si>
    <t>Dave Coleman</t>
  </si>
  <si>
    <t>Jon Correio</t>
  </si>
  <si>
    <t>Rodney Huffman</t>
  </si>
  <si>
    <t>Jack Elliott</t>
  </si>
  <si>
    <t>Ethan Nelson</t>
  </si>
  <si>
    <t>Rick Smith</t>
  </si>
  <si>
    <t>Shawn Brown</t>
  </si>
  <si>
    <t>?</t>
  </si>
  <si>
    <t>Theresa Hampson</t>
  </si>
  <si>
    <t>Alex Nelson</t>
  </si>
  <si>
    <t>Steve Hanson</t>
  </si>
  <si>
    <t>Chad Woods</t>
  </si>
  <si>
    <t>Phil Treadway</t>
  </si>
  <si>
    <t>Ted Hohl</t>
  </si>
  <si>
    <t>Derek Blanchard</t>
  </si>
  <si>
    <t>Nathan Wallace</t>
  </si>
  <si>
    <t>Garry Buchko</t>
  </si>
  <si>
    <t>Jarrod Sumerlin</t>
  </si>
  <si>
    <t>Mark Berreth</t>
  </si>
  <si>
    <t>Richard Grondin</t>
  </si>
  <si>
    <t>Becky Wilson</t>
  </si>
  <si>
    <t>John Limbaugh</t>
  </si>
  <si>
    <t>Mark Skiffington</t>
  </si>
  <si>
    <t>Chad Eder</t>
  </si>
  <si>
    <t>Mark Holtzinger</t>
  </si>
  <si>
    <t>Charles Stanger</t>
  </si>
  <si>
    <t>Justin Bannerman</t>
  </si>
  <si>
    <t>Chris Johnson</t>
  </si>
  <si>
    <t>Jason Jablonski</t>
  </si>
  <si>
    <t>Steve McNutt</t>
  </si>
  <si>
    <t>Eric Hanson</t>
  </si>
  <si>
    <t>Finish at Event 5 Echo Hills # 2 November 21</t>
  </si>
  <si>
    <t xml:space="preserve">Finish at Event 4 Columbia Park  November 7        
</t>
  </si>
  <si>
    <t xml:space="preserve">Finish at Event 3 Chamna # 1  October 24
</t>
  </si>
  <si>
    <t xml:space="preserve">Finish at Event 2 Echo Hills # 1 October 10
</t>
  </si>
  <si>
    <t xml:space="preserve">Finish at Event 1
Badger Mountain  September 26
</t>
  </si>
  <si>
    <t>Finish at Event 5  Echo Hills # 2  November 21               
Horn Rapids Park
November 20</t>
  </si>
  <si>
    <t>Finish at Event 4
Columbia Park  November 7          
November 6</t>
  </si>
  <si>
    <t>Finish at Event 3 
Chamna # 1 October 24 
October 23</t>
  </si>
  <si>
    <t>Finish at Event 1
Badger TT
September 26</t>
  </si>
  <si>
    <t xml:space="preserve">Finish at Event 6  Chamna # 2 December 5
</t>
  </si>
  <si>
    <t>Finish at Event 1
Badger Mountain 
September 26</t>
  </si>
  <si>
    <t>Linda McLean</t>
  </si>
  <si>
    <t>Glen Smith</t>
  </si>
  <si>
    <t>Tyler Fox</t>
  </si>
  <si>
    <t>Jerry Fox</t>
  </si>
  <si>
    <t>Greg Turpen</t>
  </si>
  <si>
    <t>Barry Glennen</t>
  </si>
  <si>
    <t>Gary Hopkins</t>
  </si>
  <si>
    <t>Roy Plunkett</t>
  </si>
  <si>
    <t>Eric Melby</t>
  </si>
  <si>
    <t>Mark McLean</t>
  </si>
  <si>
    <t>Alex Gordon</t>
  </si>
  <si>
    <t>Derk Thomsom</t>
  </si>
  <si>
    <t>Ken Kniveton</t>
  </si>
  <si>
    <t>TOTAL RIDERS</t>
  </si>
  <si>
    <t>Leanne Walling</t>
  </si>
  <si>
    <t>Dale Hoffman</t>
  </si>
  <si>
    <t>Anne Farawila</t>
  </si>
  <si>
    <t>Susie Prussack</t>
  </si>
  <si>
    <t>Larry ReMillard</t>
  </si>
  <si>
    <t>Doug Wadsworth</t>
  </si>
  <si>
    <t>Frank Vaca</t>
  </si>
  <si>
    <t>David Holznagle</t>
  </si>
  <si>
    <t>Carl Schroder</t>
  </si>
  <si>
    <t>Matt Witherspoon</t>
  </si>
  <si>
    <t>Barry Nichols</t>
  </si>
  <si>
    <t>Hunter Graves</t>
  </si>
  <si>
    <t>Kurt Recknagle</t>
  </si>
  <si>
    <t>Bruce Beauchene</t>
  </si>
  <si>
    <t>Mark Mclean</t>
  </si>
  <si>
    <t>Ken Call</t>
  </si>
  <si>
    <t>Addison Spivey</t>
  </si>
  <si>
    <t>Jennifer Tollackson</t>
  </si>
  <si>
    <t>Steve McDuffie</t>
  </si>
  <si>
    <t>Eric Jensen</t>
  </si>
  <si>
    <t>Dan Cooley</t>
  </si>
  <si>
    <t>Kevin Thonney</t>
  </si>
  <si>
    <t>Doretha Frederickson</t>
  </si>
  <si>
    <t>Jared Rixon</t>
  </si>
  <si>
    <t>Glen Gordon</t>
  </si>
  <si>
    <t>Michael Warner</t>
  </si>
  <si>
    <t>Magnus Frederickson</t>
  </si>
  <si>
    <t>Audrey Squires</t>
  </si>
  <si>
    <t>Last Modified by EJJ on 12/05/15</t>
  </si>
  <si>
    <t>Allie Stites</t>
  </si>
  <si>
    <t>Lizzie Stites</t>
  </si>
  <si>
    <t>Abigal Withers</t>
  </si>
  <si>
    <t>Ernest Trujillo</t>
  </si>
  <si>
    <t>Christian Glissmeyer</t>
  </si>
  <si>
    <t>Eduardo Garcia jr</t>
  </si>
  <si>
    <t>Aaron Stites</t>
  </si>
  <si>
    <t>Roberto Mendiola</t>
  </si>
  <si>
    <t>Eric Hofferber</t>
  </si>
  <si>
    <t>Porter Withers</t>
  </si>
  <si>
    <t>Jared Beauchene</t>
  </si>
  <si>
    <t>Pete Swanger</t>
  </si>
  <si>
    <t>Porter McMichael</t>
  </si>
  <si>
    <t>Michael Mealer</t>
  </si>
  <si>
    <t>Cole Skiba</t>
  </si>
  <si>
    <t>Ryan Brown</t>
  </si>
</sst>
</file>

<file path=xl/styles.xml><?xml version="1.0" encoding="utf-8"?>
<styleSheet xmlns="http://schemas.openxmlformats.org/spreadsheetml/2006/main">
  <numFmts count="1">
    <numFmt numFmtId="164" formatCode="0;\-0;;@"/>
  </numFmts>
  <fonts count="19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name val="Arial"/>
      <family val="2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1" fillId="0" borderId="0"/>
  </cellStyleXfs>
  <cellXfs count="53">
    <xf numFmtId="0" fontId="0" fillId="0" borderId="0" xfId="0"/>
    <xf numFmtId="0" fontId="12" fillId="0" borderId="0" xfId="0" applyNumberFormat="1" applyFont="1" applyFill="1" applyBorder="1" applyAlignment="1" applyProtection="1">
      <protection locked="0"/>
    </xf>
    <xf numFmtId="0" fontId="13" fillId="0" borderId="0" xfId="0" applyNumberFormat="1" applyFont="1" applyFill="1" applyBorder="1" applyAlignment="1" applyProtection="1">
      <alignment horizontal="centerContinuous"/>
      <protection locked="0"/>
    </xf>
    <xf numFmtId="0" fontId="12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2" fontId="12" fillId="0" borderId="0" xfId="0" applyNumberFormat="1" applyFont="1" applyFill="1" applyBorder="1" applyAlignment="1" applyProtection="1">
      <alignment horizontal="left"/>
      <protection locked="0"/>
    </xf>
    <xf numFmtId="2" fontId="12" fillId="0" borderId="0" xfId="0" applyNumberFormat="1" applyFont="1" applyFill="1" applyBorder="1" applyAlignment="1" applyProtection="1">
      <protection locked="0"/>
    </xf>
    <xf numFmtId="2" fontId="15" fillId="0" borderId="0" xfId="0" applyNumberFormat="1" applyFont="1" applyFill="1" applyBorder="1" applyAlignment="1" applyProtection="1">
      <alignment horizontal="left"/>
      <protection locked="0"/>
    </xf>
    <xf numFmtId="0" fontId="16" fillId="0" borderId="0" xfId="0" applyFont="1" applyAlignment="1">
      <alignment horizontal="left"/>
    </xf>
    <xf numFmtId="1" fontId="12" fillId="0" borderId="0" xfId="0" applyNumberFormat="1" applyFont="1" applyFill="1" applyBorder="1" applyAlignment="1" applyProtection="1">
      <alignment horizontal="left"/>
      <protection locked="0"/>
    </xf>
    <xf numFmtId="1" fontId="12" fillId="0" borderId="0" xfId="0" applyNumberFormat="1" applyFont="1" applyFill="1" applyBorder="1" applyAlignment="1" applyProtection="1">
      <protection locked="0"/>
    </xf>
    <xf numFmtId="1" fontId="14" fillId="0" borderId="0" xfId="0" applyNumberFormat="1" applyFont="1" applyFill="1" applyBorder="1" applyAlignment="1" applyProtection="1">
      <alignment horizontal="left"/>
      <protection locked="0"/>
    </xf>
    <xf numFmtId="2" fontId="15" fillId="0" borderId="0" xfId="0" applyNumberFormat="1" applyFont="1" applyFill="1" applyBorder="1" applyAlignment="1" applyProtection="1">
      <alignment horizontal="right"/>
      <protection locked="0"/>
    </xf>
    <xf numFmtId="2" fontId="12" fillId="0" borderId="0" xfId="0" applyNumberFormat="1" applyFont="1" applyFill="1" applyBorder="1" applyAlignment="1" applyProtection="1">
      <alignment horizontal="right"/>
      <protection locked="0"/>
    </xf>
    <xf numFmtId="1" fontId="0" fillId="0" borderId="0" xfId="0" applyNumberFormat="1"/>
    <xf numFmtId="1" fontId="15" fillId="0" borderId="0" xfId="0" applyNumberFormat="1" applyFont="1" applyFill="1" applyBorder="1" applyAlignment="1" applyProtection="1">
      <alignment horizontal="left"/>
      <protection locked="0"/>
    </xf>
    <xf numFmtId="0" fontId="14" fillId="0" borderId="0" xfId="0" applyFont="1" applyAlignment="1">
      <alignment horizontal="center"/>
    </xf>
    <xf numFmtId="1" fontId="14" fillId="0" borderId="0" xfId="0" applyNumberFormat="1" applyFont="1" applyFill="1" applyBorder="1" applyAlignment="1" applyProtection="1">
      <protection locked="0"/>
    </xf>
    <xf numFmtId="0" fontId="14" fillId="0" borderId="0" xfId="0" applyNumberFormat="1" applyFont="1" applyFill="1" applyBorder="1" applyAlignment="1" applyProtection="1">
      <alignment horizontal="right"/>
      <protection locked="0"/>
    </xf>
    <xf numFmtId="1" fontId="14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Border="1" applyAlignment="1">
      <alignment horizontal="center"/>
    </xf>
    <xf numFmtId="21" fontId="14" fillId="2" borderId="0" xfId="0" applyNumberFormat="1" applyFont="1" applyFill="1" applyBorder="1" applyAlignment="1" applyProtection="1">
      <alignment horizontal="left"/>
      <protection locked="0"/>
    </xf>
    <xf numFmtId="21" fontId="12" fillId="3" borderId="0" xfId="0" applyNumberFormat="1" applyFont="1" applyFill="1" applyBorder="1" applyAlignment="1" applyProtection="1">
      <alignment horizontal="left"/>
      <protection locked="0"/>
    </xf>
    <xf numFmtId="21" fontId="0" fillId="3" borderId="0" xfId="0" applyNumberFormat="1" applyFont="1" applyFill="1" applyBorder="1" applyAlignment="1" applyProtection="1">
      <alignment horizontal="left"/>
      <protection locked="0"/>
    </xf>
    <xf numFmtId="21" fontId="0" fillId="2" borderId="0" xfId="0" applyNumberFormat="1" applyFont="1" applyFill="1" applyBorder="1" applyAlignment="1" applyProtection="1">
      <alignment horizontal="left"/>
      <protection locked="0"/>
    </xf>
    <xf numFmtId="0" fontId="0" fillId="0" borderId="0" xfId="0"/>
    <xf numFmtId="21" fontId="12" fillId="2" borderId="0" xfId="0" applyNumberFormat="1" applyFont="1" applyFill="1" applyBorder="1" applyAlignment="1" applyProtection="1">
      <alignment horizontal="left"/>
      <protection locked="0"/>
    </xf>
    <xf numFmtId="0" fontId="10" fillId="0" borderId="0" xfId="1" applyFont="1"/>
    <xf numFmtId="0" fontId="10" fillId="0" borderId="0" xfId="1" applyFont="1"/>
    <xf numFmtId="0" fontId="9" fillId="0" borderId="0" xfId="1" applyFont="1"/>
    <xf numFmtId="0" fontId="10" fillId="0" borderId="0" xfId="1" applyFont="1" applyAlignment="1">
      <alignment vertical="top" wrapText="1"/>
    </xf>
    <xf numFmtId="0" fontId="9" fillId="0" borderId="0" xfId="1" applyFont="1" applyAlignment="1">
      <alignment vertical="top" wrapText="1"/>
    </xf>
    <xf numFmtId="0" fontId="0" fillId="0" borderId="0" xfId="0" applyAlignment="1">
      <alignment vertical="top" wrapText="1"/>
    </xf>
    <xf numFmtId="0" fontId="8" fillId="0" borderId="0" xfId="1" applyFont="1"/>
    <xf numFmtId="0" fontId="10" fillId="0" borderId="0" xfId="1" applyFont="1"/>
    <xf numFmtId="164" fontId="10" fillId="0" borderId="0" xfId="1" applyNumberFormat="1" applyFont="1"/>
    <xf numFmtId="164" fontId="8" fillId="0" borderId="0" xfId="1" applyNumberFormat="1" applyFont="1"/>
    <xf numFmtId="0" fontId="7" fillId="0" borderId="0" xfId="1" applyFont="1"/>
    <xf numFmtId="0" fontId="0" fillId="0" borderId="0" xfId="0" applyAlignment="1">
      <alignment wrapText="1"/>
    </xf>
    <xf numFmtId="0" fontId="6" fillId="0" borderId="0" xfId="1" applyFont="1"/>
    <xf numFmtId="164" fontId="6" fillId="0" borderId="0" xfId="1" applyNumberFormat="1" applyFont="1"/>
    <xf numFmtId="164" fontId="17" fillId="0" borderId="0" xfId="1" applyNumberFormat="1" applyFont="1"/>
    <xf numFmtId="0" fontId="5" fillId="0" borderId="0" xfId="1" applyFont="1"/>
    <xf numFmtId="164" fontId="5" fillId="0" borderId="0" xfId="1" applyNumberFormat="1" applyFont="1"/>
    <xf numFmtId="0" fontId="18" fillId="0" borderId="0" xfId="0" applyNumberFormat="1" applyFont="1" applyFill="1" applyBorder="1" applyAlignment="1" applyProtection="1">
      <alignment horizontal="left" wrapText="1"/>
      <protection locked="0"/>
    </xf>
    <xf numFmtId="164" fontId="4" fillId="0" borderId="0" xfId="1" applyNumberFormat="1" applyFont="1"/>
    <xf numFmtId="164" fontId="3" fillId="0" borderId="0" xfId="1" applyNumberFormat="1" applyFont="1"/>
    <xf numFmtId="0" fontId="2" fillId="0" borderId="0" xfId="1" applyFont="1"/>
    <xf numFmtId="0" fontId="1" fillId="0" borderId="0" xfId="1" applyFont="1"/>
    <xf numFmtId="164" fontId="1" fillId="0" borderId="0" xfId="1" applyNumberFormat="1" applyFont="1"/>
    <xf numFmtId="0" fontId="10" fillId="0" borderId="0" xfId="1" applyFont="1" applyAlignment="1">
      <alignment wrapText="1"/>
    </xf>
    <xf numFmtId="0" fontId="10" fillId="0" borderId="0" xfId="1" applyFont="1" applyAlignment="1">
      <alignment vertical="top" wrapText="1"/>
    </xf>
  </cellXfs>
  <cellStyles count="2">
    <cellStyle name="Normal" xfId="0" builtinId="0"/>
    <cellStyle name="Normal 2" xfId="1"/>
  </cellStyles>
  <dxfs count="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readingOrder="0"/>
      <protection locked="0" hidden="0"/>
    </dxf>
    <dxf>
      <alignment horizontal="center" vertical="bottom" textRotation="0" wrapText="0" indent="0" relative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ustomXml" Target="../ink/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381000</xdr:colOff>
      <xdr:row>1</xdr:row>
      <xdr:rowOff>85725</xdr:rowOff>
    </xdr:from>
    <xdr:to>
      <xdr:col>15</xdr:col>
      <xdr:colOff>476250</xdr:colOff>
      <xdr:row>2</xdr:row>
      <xdr:rowOff>19050</xdr:rowOff>
    </xdr:to>
    <mc:AlternateContent xmlns:mc="http://schemas.openxmlformats.org/markup-compatibility/2006">
      <mc:Choice xmlns:xdr14="http://schemas.microsoft.com/office/excel/2010/spreadsheetDrawing" xmlns="" Requires="xdr14">
        <xdr:contentPart xmlns:r="http://schemas.openxmlformats.org/officeDocument/2006/relationships" r:id="rId1">
          <xdr14:nvContentPartPr>
            <xdr14:cNvPr id="2" name="Ink 2"/>
            <xdr14:cNvContentPartPr>
              <a14:cpLocks xmlns:a14="http://schemas.microsoft.com/office/drawing/2010/main" noRot="1" noChangeAspect="1" noEditPoints="1" noChangeArrowheads="1" noChangeShapeType="1"/>
            </xdr14:cNvContentPartPr>
          </xdr14:nvContentPartPr>
          <xdr14:nvPr macro=""/>
          <xdr14:xfrm>
            <a:off x="4305300" y="381000"/>
            <a:ext cx="5067300" cy="95250"/>
          </xdr14:xfrm>
        </xdr:contentPart>
      </mc:Choice>
      <mc:Fallback>
        <xdr:pic>
          <xdr:nvPicPr>
            <xdr:cNvPr id="2" name="Ink 2"/>
            <xdr:cNvPicPr>
              <a:picLocks noRot="1" noChangeAspect="1" noEditPoints="1" noChangeArrowheads="1" noChangeShapeType="1"/>
            </xdr:cNvPicPr>
          </xdr:nvPicPr>
          <xdr:blipFill>
            <a:blip xmlns:r="http://schemas.openxmlformats.org/officeDocument/2006/relationships" r:embed="rId2" cstate="print"/>
            <a:stretch>
              <a:fillRect/>
            </a:stretch>
          </xdr:blipFill>
          <xdr:spPr>
            <a:xfrm>
              <a:off x="4295940" y="371655"/>
              <a:ext cx="5086020" cy="113941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</inkml:traceFormat>
        <inkml:channelProperties>
          <inkml:channelProperty channel="X" name="resolution" value="37.72102" units="1/cm"/>
          <inkml:channelProperty channel="Y" name="resolution" value="37.76224" units="1/cm"/>
        </inkml:channelProperties>
      </inkml:inkSource>
      <inkml:timestamp xml:id="ts0" timeString="2015-10-07T19:42:06.267"/>
    </inkml:context>
    <inkml:brush xml:id="br0">
      <inkml:brushProperty name="width" value="0.05292" units="cm"/>
      <inkml:brushProperty name="height" value="0.05292" units="cm"/>
      <inkml:brushProperty name="color" value="#FF0000"/>
      <inkml:brushProperty name="fitToCurve" value="1"/>
    </inkml:brush>
  </inkml:definitions>
  <inkml:trace contextRef="#ctx0" brushRef="#br0">0 0,'23'27,"0"-27</inkml:trace>
  <inkml:trace contextRef="#ctx0" brushRef="#br0" timeOffset="8094">14075 264</inkml:trace>
</inkml:ink>
</file>

<file path=xl/tables/table1.xml><?xml version="1.0" encoding="utf-8"?>
<table xmlns="http://schemas.openxmlformats.org/spreadsheetml/2006/main" id="7" name="Table7" displayName="Table7" ref="A1:C53" totalsRowShown="0">
  <sortState ref="A2:C53">
    <sortCondition ref="A53"/>
  </sortState>
  <tableColumns count="3">
    <tableColumn id="1" name="Place" dataDxfId="2"/>
    <tableColumn id="2" name="Points" dataDxfId="1"/>
    <tableColumn id="3" name="Delta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54"/>
  <sheetViews>
    <sheetView tabSelected="1" topLeftCell="A93" workbookViewId="0">
      <selection activeCell="P113" sqref="P113"/>
    </sheetView>
  </sheetViews>
  <sheetFormatPr defaultRowHeight="12.75"/>
  <cols>
    <col min="1" max="1" width="10" style="26" customWidth="1"/>
    <col min="2" max="2" width="17.85546875" style="1" customWidth="1"/>
    <col min="3" max="3" width="8.5703125" style="7" customWidth="1"/>
    <col min="4" max="4" width="8.28515625" style="7" customWidth="1"/>
    <col min="5" max="5" width="8" style="7" customWidth="1"/>
    <col min="6" max="17" width="8.28515625" style="7" customWidth="1"/>
    <col min="18" max="18" width="7.140625" style="11" customWidth="1"/>
    <col min="19" max="19" width="5.42578125" style="14" hidden="1" customWidth="1"/>
    <col min="20" max="22" width="5.42578125" style="1" hidden="1" customWidth="1"/>
    <col min="23" max="23" width="5.42578125" style="15" hidden="1" customWidth="1"/>
    <col min="24" max="24" width="12.5703125" style="26" hidden="1" customWidth="1"/>
    <col min="25" max="25" width="9.28515625" style="26" customWidth="1"/>
  </cols>
  <sheetData>
    <row r="1" spans="1:26" ht="23.25">
      <c r="B1" s="9" t="s">
        <v>62</v>
      </c>
      <c r="C1" s="8"/>
      <c r="D1" s="8"/>
      <c r="E1" s="8"/>
      <c r="F1" s="8"/>
      <c r="G1" s="8"/>
      <c r="I1" s="8"/>
      <c r="J1" s="8"/>
      <c r="K1" s="8"/>
      <c r="L1" s="8"/>
      <c r="M1" s="8"/>
      <c r="N1" s="8"/>
      <c r="O1" s="8"/>
      <c r="P1" s="8"/>
      <c r="Q1" s="8"/>
      <c r="R1" s="16"/>
      <c r="S1" s="13"/>
      <c r="T1" s="2"/>
      <c r="U1" s="2"/>
      <c r="V1" s="2"/>
    </row>
    <row r="2" spans="1:26">
      <c r="A2" s="4"/>
      <c r="B2" s="3" t="s">
        <v>152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10"/>
      <c r="T2" s="3"/>
      <c r="U2" s="3"/>
      <c r="V2" s="3"/>
      <c r="W2" s="10"/>
      <c r="X2" s="4"/>
      <c r="Y2" s="4"/>
    </row>
    <row r="3" spans="1:26">
      <c r="A3" s="4"/>
      <c r="B3" s="3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10"/>
      <c r="T3" s="3"/>
      <c r="U3" s="3"/>
      <c r="V3" s="3"/>
      <c r="W3" s="10"/>
      <c r="X3" s="4"/>
      <c r="Y3" s="4"/>
    </row>
    <row r="4" spans="1:26" ht="15">
      <c r="A4" s="28"/>
      <c r="B4" s="28" t="s">
        <v>10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</row>
    <row r="5" spans="1:26" ht="45.75" customHeight="1">
      <c r="A5" s="31" t="s">
        <v>2</v>
      </c>
      <c r="B5" s="31" t="s">
        <v>0</v>
      </c>
      <c r="C5" s="32" t="s">
        <v>53</v>
      </c>
      <c r="D5" s="31" t="s">
        <v>55</v>
      </c>
      <c r="E5" s="31" t="s">
        <v>54</v>
      </c>
      <c r="F5" s="52" t="s">
        <v>56</v>
      </c>
      <c r="G5" s="52"/>
      <c r="H5" s="52" t="s">
        <v>57</v>
      </c>
      <c r="I5" s="52"/>
      <c r="J5" s="52" t="s">
        <v>58</v>
      </c>
      <c r="K5" s="52"/>
      <c r="L5" s="52" t="s">
        <v>59</v>
      </c>
      <c r="M5" s="52"/>
      <c r="N5" s="52" t="s">
        <v>60</v>
      </c>
      <c r="O5" s="52"/>
      <c r="P5" s="52" t="s">
        <v>61</v>
      </c>
      <c r="Q5" s="52"/>
      <c r="R5" s="31" t="s">
        <v>3</v>
      </c>
      <c r="S5" s="28" t="s">
        <v>36</v>
      </c>
      <c r="T5" s="28" t="s">
        <v>37</v>
      </c>
      <c r="U5" s="28" t="s">
        <v>38</v>
      </c>
      <c r="V5" s="28" t="s">
        <v>39</v>
      </c>
      <c r="W5" s="28" t="s">
        <v>40</v>
      </c>
      <c r="X5" s="28" t="s">
        <v>41</v>
      </c>
      <c r="Y5" s="51" t="s">
        <v>16</v>
      </c>
    </row>
    <row r="6" spans="1:26" ht="15">
      <c r="A6" s="28"/>
      <c r="B6" s="28"/>
      <c r="C6" s="28" t="s">
        <v>42</v>
      </c>
      <c r="D6" s="28" t="s">
        <v>42</v>
      </c>
      <c r="E6" s="28" t="s">
        <v>42</v>
      </c>
      <c r="F6" s="28" t="s">
        <v>4</v>
      </c>
      <c r="G6" s="28" t="s">
        <v>5</v>
      </c>
      <c r="H6" s="28" t="s">
        <v>4</v>
      </c>
      <c r="I6" s="28" t="s">
        <v>5</v>
      </c>
      <c r="J6" s="28" t="s">
        <v>4</v>
      </c>
      <c r="K6" s="28" t="s">
        <v>5</v>
      </c>
      <c r="L6" s="28" t="s">
        <v>4</v>
      </c>
      <c r="M6" s="28" t="s">
        <v>5</v>
      </c>
      <c r="N6" s="28" t="s">
        <v>4</v>
      </c>
      <c r="O6" s="28" t="s">
        <v>5</v>
      </c>
      <c r="P6" s="28" t="s">
        <v>4</v>
      </c>
      <c r="Q6" s="28" t="s">
        <v>5</v>
      </c>
      <c r="R6" s="28"/>
      <c r="S6" s="28"/>
      <c r="T6" s="28"/>
      <c r="U6" s="28"/>
      <c r="V6" s="28"/>
      <c r="W6" s="28"/>
      <c r="X6" s="28"/>
      <c r="Y6" s="51"/>
    </row>
    <row r="7" spans="1:26" ht="15">
      <c r="A7" s="28" t="s">
        <v>20</v>
      </c>
      <c r="B7" s="28" t="s">
        <v>21</v>
      </c>
      <c r="C7" s="30"/>
      <c r="D7" s="30"/>
      <c r="E7" s="30"/>
      <c r="F7" s="28" t="s">
        <v>23</v>
      </c>
      <c r="G7" s="28" t="s">
        <v>22</v>
      </c>
      <c r="H7" s="28" t="s">
        <v>24</v>
      </c>
      <c r="I7" s="28" t="s">
        <v>25</v>
      </c>
      <c r="J7" s="28" t="s">
        <v>26</v>
      </c>
      <c r="K7" s="28" t="s">
        <v>27</v>
      </c>
      <c r="L7" s="28" t="s">
        <v>28</v>
      </c>
      <c r="M7" s="28" t="s">
        <v>29</v>
      </c>
      <c r="N7" s="28" t="s">
        <v>30</v>
      </c>
      <c r="O7" s="28" t="s">
        <v>31</v>
      </c>
      <c r="P7" s="28" t="s">
        <v>32</v>
      </c>
      <c r="Q7" s="28" t="s">
        <v>33</v>
      </c>
      <c r="R7" s="28" t="s">
        <v>34</v>
      </c>
      <c r="S7" s="28" t="s">
        <v>36</v>
      </c>
      <c r="T7" s="28" t="s">
        <v>37</v>
      </c>
      <c r="U7" s="28" t="s">
        <v>38</v>
      </c>
      <c r="V7" s="28" t="s">
        <v>39</v>
      </c>
      <c r="W7" s="28" t="s">
        <v>40</v>
      </c>
      <c r="X7" s="28" t="s">
        <v>41</v>
      </c>
      <c r="Y7" s="28" t="s">
        <v>35</v>
      </c>
    </row>
    <row r="8" spans="1:26" ht="15">
      <c r="A8" s="35">
        <f t="shared" ref="A8:A17" si="0">RANK(Y8,Y$8:Y$17)</f>
        <v>1</v>
      </c>
      <c r="B8" s="34" t="s">
        <v>110</v>
      </c>
      <c r="C8" s="22"/>
      <c r="D8" s="27"/>
      <c r="E8" s="22"/>
      <c r="F8" s="28"/>
      <c r="G8" s="36"/>
      <c r="H8" s="28">
        <v>1</v>
      </c>
      <c r="I8" s="35">
        <v>100</v>
      </c>
      <c r="J8" s="28">
        <v>1</v>
      </c>
      <c r="K8" s="36">
        <v>100</v>
      </c>
      <c r="L8" s="36">
        <v>2</v>
      </c>
      <c r="M8" s="36">
        <f>IFERROR(VLOOKUP(L8,Table7[[Place]:[Points]],2),0)</f>
        <v>95</v>
      </c>
      <c r="N8" s="36"/>
      <c r="O8" s="36"/>
      <c r="P8" s="36">
        <v>1</v>
      </c>
      <c r="Q8" s="36">
        <f>IFERROR(VLOOKUP(P8,Table7[[Place]:[Points]],2),0)</f>
        <v>100</v>
      </c>
      <c r="R8" s="28">
        <f t="shared" ref="R8:R17" si="1">SUM(G8,I8,K8,M8,O8,Q8)</f>
        <v>395</v>
      </c>
      <c r="S8" s="28"/>
      <c r="T8" s="28"/>
      <c r="U8" s="28"/>
      <c r="V8" s="28"/>
      <c r="W8" s="28"/>
      <c r="X8" s="28"/>
      <c r="Y8" s="35">
        <f>SUM(LARGE(G8:Q8,{1,2,3,4}))</f>
        <v>395</v>
      </c>
      <c r="Z8" s="26"/>
    </row>
    <row r="9" spans="1:26" ht="15">
      <c r="A9" s="35">
        <f t="shared" si="0"/>
        <v>2</v>
      </c>
      <c r="B9" s="38" t="s">
        <v>125</v>
      </c>
      <c r="C9" s="22"/>
      <c r="D9" s="27"/>
      <c r="E9" s="27"/>
      <c r="F9" s="28"/>
      <c r="G9" s="35"/>
      <c r="H9" s="28"/>
      <c r="I9" s="36"/>
      <c r="J9" s="28">
        <v>2</v>
      </c>
      <c r="K9" s="36">
        <v>95</v>
      </c>
      <c r="L9" s="36">
        <v>1</v>
      </c>
      <c r="M9" s="36">
        <f>IFERROR(VLOOKUP(L9,Table7[[Place]:[Points]],2),0)</f>
        <v>100</v>
      </c>
      <c r="N9" s="36">
        <v>1</v>
      </c>
      <c r="O9" s="36">
        <f>IFERROR(VLOOKUP(N9,Table7[[Place]:[Points]],2),0)</f>
        <v>100</v>
      </c>
      <c r="P9" s="36">
        <v>2</v>
      </c>
      <c r="Q9" s="36">
        <f>IFERROR(VLOOKUP(P9,Table7[[Place]:[Points]],2),0)</f>
        <v>95</v>
      </c>
      <c r="R9" s="35">
        <f t="shared" si="1"/>
        <v>390</v>
      </c>
      <c r="S9" s="28"/>
      <c r="T9" s="28"/>
      <c r="U9" s="28"/>
      <c r="V9" s="28"/>
      <c r="W9" s="28"/>
      <c r="X9" s="28"/>
      <c r="Y9" s="35">
        <f>SUM(LARGE(G9:Q9,{1,2,3,4}))</f>
        <v>390</v>
      </c>
      <c r="Z9" s="26"/>
    </row>
    <row r="10" spans="1:26" ht="15">
      <c r="A10" s="35">
        <f t="shared" si="0"/>
        <v>3</v>
      </c>
      <c r="B10" s="35" t="s">
        <v>63</v>
      </c>
      <c r="C10" s="22">
        <v>2.5162037037037038E-2</v>
      </c>
      <c r="D10" s="22">
        <v>4.0439814814814817E-2</v>
      </c>
      <c r="E10" s="22">
        <f>(C10+D10)</f>
        <v>6.5601851851851856E-2</v>
      </c>
      <c r="F10" s="28">
        <v>1</v>
      </c>
      <c r="G10" s="35">
        <f>IFERROR(VLOOKUP(F10,Table7[[Place]:[Points]],2),0)</f>
        <v>100</v>
      </c>
      <c r="H10" s="28">
        <v>2</v>
      </c>
      <c r="I10" s="35">
        <f>IFERROR(VLOOKUP(H10,Table7[[Place]:[Points]],2),0)</f>
        <v>95</v>
      </c>
      <c r="J10" s="28"/>
      <c r="K10" s="36">
        <f>IFERROR(VLOOKUP(J10,Table7[[Place]:[Points]],2),0)</f>
        <v>0</v>
      </c>
      <c r="L10" s="36">
        <v>6</v>
      </c>
      <c r="M10" s="36">
        <f>IFERROR(VLOOKUP(L10,Table7[[Place]:[Points]],2),0)</f>
        <v>85</v>
      </c>
      <c r="N10" s="36">
        <v>3</v>
      </c>
      <c r="O10" s="36">
        <f>IFERROR(VLOOKUP(N10,Table7[[Place]:[Points]],2),0)</f>
        <v>91</v>
      </c>
      <c r="P10" s="36">
        <v>5</v>
      </c>
      <c r="Q10" s="36">
        <f>IFERROR(VLOOKUP(P10,Table7[[Place]:[Points]],2),0)</f>
        <v>86</v>
      </c>
      <c r="R10" s="35">
        <f t="shared" si="1"/>
        <v>457</v>
      </c>
      <c r="S10" s="28" t="e">
        <f>#REF!</f>
        <v>#REF!</v>
      </c>
      <c r="T10" s="28" t="e">
        <f>#REF!</f>
        <v>#REF!</v>
      </c>
      <c r="U10" s="28" t="e">
        <f>#REF!</f>
        <v>#REF!</v>
      </c>
      <c r="V10" s="28" t="e">
        <f>#REF!</f>
        <v>#REF!</v>
      </c>
      <c r="W10" s="28" t="e">
        <f>#REF!</f>
        <v>#REF!</v>
      </c>
      <c r="X10" s="28" t="e">
        <f>#REF!</f>
        <v>#REF!</v>
      </c>
      <c r="Y10" s="28">
        <f>SUM(LARGE(G10:Q10,{1,2,3,4}))</f>
        <v>372</v>
      </c>
      <c r="Z10" s="26"/>
    </row>
    <row r="11" spans="1:26" s="26" customFormat="1" ht="15">
      <c r="A11" s="35">
        <f t="shared" si="0"/>
        <v>4</v>
      </c>
      <c r="B11" s="38" t="s">
        <v>124</v>
      </c>
      <c r="C11" s="22"/>
      <c r="D11" s="27"/>
      <c r="E11" s="27"/>
      <c r="F11" s="29"/>
      <c r="G11" s="29"/>
      <c r="H11" s="29"/>
      <c r="I11" s="36"/>
      <c r="J11" s="29">
        <v>4</v>
      </c>
      <c r="K11" s="36">
        <v>88</v>
      </c>
      <c r="L11" s="36">
        <v>4</v>
      </c>
      <c r="M11" s="36">
        <f>IFERROR(VLOOKUP(L11,Table7[[Place]:[Points]],2),0)</f>
        <v>88</v>
      </c>
      <c r="N11" s="36">
        <v>2</v>
      </c>
      <c r="O11" s="36">
        <f>IFERROR(VLOOKUP(N11,Table7[[Place]:[Points]],2),0)</f>
        <v>95</v>
      </c>
      <c r="P11" s="36">
        <v>6</v>
      </c>
      <c r="Q11" s="36">
        <f>IFERROR(VLOOKUP(P11,Table7[[Place]:[Points]],2),0)</f>
        <v>85</v>
      </c>
      <c r="R11" s="35">
        <f t="shared" si="1"/>
        <v>356</v>
      </c>
      <c r="S11" s="29"/>
      <c r="T11" s="29"/>
      <c r="U11" s="29"/>
      <c r="V11" s="29"/>
      <c r="W11" s="29"/>
      <c r="X11" s="29"/>
      <c r="Y11" s="35">
        <f>SUM(LARGE(G11:Q11,{1,2,3,4}))</f>
        <v>356</v>
      </c>
    </row>
    <row r="12" spans="1:26" s="26" customFormat="1" ht="15">
      <c r="A12" s="35">
        <f t="shared" si="0"/>
        <v>5</v>
      </c>
      <c r="B12" s="35" t="s">
        <v>66</v>
      </c>
      <c r="C12" s="22">
        <v>3.8194444444444441E-2</v>
      </c>
      <c r="D12" s="27" t="s">
        <v>65</v>
      </c>
      <c r="E12" s="22"/>
      <c r="F12" s="35" t="s">
        <v>6</v>
      </c>
      <c r="G12" s="35">
        <f>IFERROR(VLOOKUP(F12,Table7[[Place]:[Points]],2),0)</f>
        <v>40</v>
      </c>
      <c r="H12" s="35">
        <v>3</v>
      </c>
      <c r="I12" s="35">
        <f>IFERROR(VLOOKUP(H12,Table7[[Place]:[Points]],2),0)</f>
        <v>91</v>
      </c>
      <c r="J12" s="35">
        <v>5</v>
      </c>
      <c r="K12" s="36">
        <f>IFERROR(VLOOKUP(J12,Table7[[Place]:[Points]],2),0)</f>
        <v>86</v>
      </c>
      <c r="L12" s="36">
        <v>5</v>
      </c>
      <c r="M12" s="36">
        <f>IFERROR(VLOOKUP(L12,Table7[[Place]:[Points]],2),0)</f>
        <v>86</v>
      </c>
      <c r="N12" s="36">
        <v>4</v>
      </c>
      <c r="O12" s="36">
        <f>IFERROR(VLOOKUP(N12,Table7[[Place]:[Points]],2),0)</f>
        <v>88</v>
      </c>
      <c r="P12" s="36">
        <v>8</v>
      </c>
      <c r="Q12" s="36">
        <f>IFERROR(VLOOKUP(P12,Table7[[Place]:[Points]],2),0)</f>
        <v>83</v>
      </c>
      <c r="R12" s="35">
        <f t="shared" si="1"/>
        <v>474</v>
      </c>
      <c r="S12" s="35" t="e">
        <f>#REF!</f>
        <v>#REF!</v>
      </c>
      <c r="T12" s="35" t="e">
        <f>#REF!</f>
        <v>#REF!</v>
      </c>
      <c r="U12" s="35" t="e">
        <f>#REF!</f>
        <v>#REF!</v>
      </c>
      <c r="V12" s="35" t="e">
        <f>#REF!</f>
        <v>#REF!</v>
      </c>
      <c r="W12" s="35" t="e">
        <f>#REF!</f>
        <v>#REF!</v>
      </c>
      <c r="X12" s="35" t="e">
        <f>#REF!</f>
        <v>#REF!</v>
      </c>
      <c r="Y12" s="35">
        <f>SUM(LARGE(G12:Q12,{1,2,3,4}))</f>
        <v>351</v>
      </c>
    </row>
    <row r="13" spans="1:26" s="26" customFormat="1" ht="15">
      <c r="A13" s="35">
        <f t="shared" si="0"/>
        <v>6</v>
      </c>
      <c r="B13" s="35" t="s">
        <v>64</v>
      </c>
      <c r="C13" s="22">
        <v>2.7777777777777776E-2</v>
      </c>
      <c r="D13" s="27" t="s">
        <v>65</v>
      </c>
      <c r="E13" s="27"/>
      <c r="F13" s="35" t="s">
        <v>6</v>
      </c>
      <c r="G13" s="35">
        <f>IFERROR(VLOOKUP(F13,Table7[[Place]:[Points]],2),0)</f>
        <v>40</v>
      </c>
      <c r="H13" s="35"/>
      <c r="I13" s="36"/>
      <c r="J13" s="35">
        <v>3</v>
      </c>
      <c r="K13" s="36">
        <f>IFERROR(VLOOKUP(J13,Table7[[Place]:[Points]],2),0)</f>
        <v>91</v>
      </c>
      <c r="L13" s="36">
        <v>3</v>
      </c>
      <c r="M13" s="36">
        <f>IFERROR(VLOOKUP(L13,Table7[[Place]:[Points]],2),0)</f>
        <v>91</v>
      </c>
      <c r="N13" s="36"/>
      <c r="O13" s="36"/>
      <c r="P13" s="36"/>
      <c r="Q13" s="36"/>
      <c r="R13" s="35">
        <f t="shared" si="1"/>
        <v>222</v>
      </c>
      <c r="S13" s="35" t="e">
        <f>#REF!</f>
        <v>#REF!</v>
      </c>
      <c r="T13" s="35" t="e">
        <f>#REF!</f>
        <v>#REF!</v>
      </c>
      <c r="U13" s="35" t="e">
        <f>#REF!</f>
        <v>#REF!</v>
      </c>
      <c r="V13" s="35" t="e">
        <f>#REF!</f>
        <v>#REF!</v>
      </c>
      <c r="W13" s="35" t="e">
        <f>#REF!</f>
        <v>#REF!</v>
      </c>
      <c r="X13" s="35" t="e">
        <f>#REF!</f>
        <v>#REF!</v>
      </c>
      <c r="Y13" s="35">
        <f>SUM(LARGE(G13:Q13,{1,2,3}))</f>
        <v>222</v>
      </c>
    </row>
    <row r="14" spans="1:26" s="26" customFormat="1" ht="15">
      <c r="A14" s="35">
        <f t="shared" si="0"/>
        <v>7</v>
      </c>
      <c r="B14" s="48" t="s">
        <v>153</v>
      </c>
      <c r="C14" s="22"/>
      <c r="D14" s="27"/>
      <c r="E14" s="27"/>
      <c r="F14" s="35"/>
      <c r="G14" s="35"/>
      <c r="H14" s="35"/>
      <c r="I14" s="36"/>
      <c r="J14" s="35"/>
      <c r="K14" s="36"/>
      <c r="L14" s="36"/>
      <c r="M14" s="36"/>
      <c r="N14" s="36"/>
      <c r="O14" s="36"/>
      <c r="P14" s="36">
        <v>3</v>
      </c>
      <c r="Q14" s="36">
        <f>IFERROR(VLOOKUP(P14,Table7[[Place]:[Points]],2),0)</f>
        <v>91</v>
      </c>
      <c r="R14" s="35">
        <f t="shared" si="1"/>
        <v>91</v>
      </c>
      <c r="S14" s="35"/>
      <c r="T14" s="35"/>
      <c r="U14" s="35"/>
      <c r="V14" s="35"/>
      <c r="W14" s="35"/>
      <c r="X14" s="35"/>
      <c r="Y14" s="35">
        <f>SUM(LARGE(G14:Q14,{1}))</f>
        <v>91</v>
      </c>
    </row>
    <row r="15" spans="1:26" s="26" customFormat="1" ht="15">
      <c r="A15" s="35">
        <f t="shared" si="0"/>
        <v>8</v>
      </c>
      <c r="B15" s="48" t="s">
        <v>154</v>
      </c>
      <c r="C15" s="22"/>
      <c r="D15" s="27"/>
      <c r="E15" s="27"/>
      <c r="F15" s="35"/>
      <c r="G15" s="35"/>
      <c r="H15" s="35"/>
      <c r="I15" s="36"/>
      <c r="J15" s="35"/>
      <c r="K15" s="36"/>
      <c r="L15" s="36"/>
      <c r="M15" s="36"/>
      <c r="N15" s="36"/>
      <c r="O15" s="36"/>
      <c r="P15" s="36">
        <v>4</v>
      </c>
      <c r="Q15" s="36">
        <f>IFERROR(VLOOKUP(P15,Table7[[Place]:[Points]],2),0)</f>
        <v>88</v>
      </c>
      <c r="R15" s="35">
        <f t="shared" si="1"/>
        <v>88</v>
      </c>
      <c r="S15" s="35"/>
      <c r="T15" s="35"/>
      <c r="U15" s="35"/>
      <c r="V15" s="35"/>
      <c r="W15" s="35"/>
      <c r="X15" s="35"/>
      <c r="Y15" s="35">
        <f>SUM(LARGE(G15:Q15,{1}))</f>
        <v>88</v>
      </c>
    </row>
    <row r="16" spans="1:26" s="26" customFormat="1" ht="15">
      <c r="A16" s="35">
        <f t="shared" si="0"/>
        <v>9</v>
      </c>
      <c r="B16" s="43" t="s">
        <v>146</v>
      </c>
      <c r="C16" s="22"/>
      <c r="D16" s="27"/>
      <c r="E16" s="27"/>
      <c r="F16" s="35"/>
      <c r="G16" s="35"/>
      <c r="H16" s="35"/>
      <c r="I16" s="36"/>
      <c r="J16" s="35"/>
      <c r="K16" s="36"/>
      <c r="L16" s="36"/>
      <c r="M16" s="36"/>
      <c r="N16" s="36">
        <v>5</v>
      </c>
      <c r="O16" s="36">
        <f>IFERROR(VLOOKUP(N16,Table7[[Place]:[Points]],2),0)</f>
        <v>86</v>
      </c>
      <c r="P16" s="36"/>
      <c r="Q16" s="36"/>
      <c r="R16" s="35">
        <f t="shared" si="1"/>
        <v>86</v>
      </c>
      <c r="S16" s="35"/>
      <c r="T16" s="35"/>
      <c r="U16" s="35"/>
      <c r="V16" s="35"/>
      <c r="W16" s="35"/>
      <c r="X16" s="35"/>
      <c r="Y16" s="35">
        <f>SUM(LARGE(G16:Q16,{1}))</f>
        <v>86</v>
      </c>
    </row>
    <row r="17" spans="1:25" s="26" customFormat="1" ht="15">
      <c r="A17" s="35">
        <f t="shared" si="0"/>
        <v>10</v>
      </c>
      <c r="B17" s="48" t="s">
        <v>155</v>
      </c>
      <c r="C17" s="22"/>
      <c r="D17" s="27"/>
      <c r="E17" s="27"/>
      <c r="F17" s="35"/>
      <c r="G17" s="35"/>
      <c r="H17" s="35"/>
      <c r="I17" s="36"/>
      <c r="J17" s="35"/>
      <c r="K17" s="36"/>
      <c r="L17" s="36"/>
      <c r="M17" s="36"/>
      <c r="N17" s="36"/>
      <c r="O17" s="36"/>
      <c r="P17" s="36">
        <v>7</v>
      </c>
      <c r="Q17" s="36">
        <f>IFERROR(VLOOKUP(P17,Table7[[Place]:[Points]],2),0)</f>
        <v>84</v>
      </c>
      <c r="R17" s="35">
        <f t="shared" si="1"/>
        <v>84</v>
      </c>
      <c r="S17" s="35"/>
      <c r="T17" s="35"/>
      <c r="U17" s="35"/>
      <c r="V17" s="35"/>
      <c r="W17" s="35"/>
      <c r="X17" s="35"/>
      <c r="Y17" s="35">
        <f>SUM(LARGE(G17:Q17,{1}))</f>
        <v>84</v>
      </c>
    </row>
    <row r="18" spans="1:25" ht="15">
      <c r="A18" s="28"/>
      <c r="B18" s="35">
        <f>COUNTIF(B8:B17,"&lt;&gt;")</f>
        <v>10</v>
      </c>
      <c r="C18" s="22"/>
      <c r="D18" s="27"/>
      <c r="E18" s="27"/>
      <c r="F18" s="28">
        <f>COUNTIF(F8:F11,"&lt;&gt;")</f>
        <v>1</v>
      </c>
      <c r="G18" s="28"/>
      <c r="H18" s="35">
        <f>COUNTIF(H8:H11,"&lt;&gt;")</f>
        <v>2</v>
      </c>
      <c r="I18" s="28"/>
      <c r="J18" s="36">
        <v>5</v>
      </c>
      <c r="K18" s="36"/>
      <c r="L18" s="36">
        <f>COUNTIF(L8:L13,"&lt;&gt;")</f>
        <v>6</v>
      </c>
      <c r="M18" s="36"/>
      <c r="N18" s="36">
        <f>COUNTIF(N8:N14,"&lt;&gt;")</f>
        <v>4</v>
      </c>
      <c r="O18" s="36"/>
      <c r="P18" s="36">
        <f>COUNTIF(P8:P17,"&lt;&gt;")</f>
        <v>8</v>
      </c>
      <c r="Q18" s="36"/>
      <c r="R18" s="35"/>
      <c r="S18" s="28"/>
      <c r="T18" s="28"/>
      <c r="U18" s="28"/>
      <c r="V18" s="28"/>
      <c r="W18" s="28"/>
      <c r="X18" s="28"/>
      <c r="Y18" s="28"/>
    </row>
    <row r="19" spans="1:25" ht="15">
      <c r="A19" s="28"/>
      <c r="B19" s="28"/>
      <c r="C19" s="12"/>
      <c r="D19" s="12"/>
      <c r="E19" s="12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</row>
    <row r="20" spans="1:25" ht="15">
      <c r="A20" s="28"/>
      <c r="B20" s="28" t="s">
        <v>9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</row>
    <row r="21" spans="1:25" ht="45.75" customHeight="1">
      <c r="A21" s="31" t="s">
        <v>2</v>
      </c>
      <c r="B21" s="31" t="s">
        <v>0</v>
      </c>
      <c r="C21" s="31" t="s">
        <v>53</v>
      </c>
      <c r="D21" s="31" t="s">
        <v>55</v>
      </c>
      <c r="E21" s="31" t="s">
        <v>54</v>
      </c>
      <c r="F21" s="52" t="s">
        <v>56</v>
      </c>
      <c r="G21" s="52"/>
      <c r="H21" s="52" t="s">
        <v>57</v>
      </c>
      <c r="I21" s="52"/>
      <c r="J21" s="52" t="s">
        <v>58</v>
      </c>
      <c r="K21" s="52"/>
      <c r="L21" s="52" t="s">
        <v>59</v>
      </c>
      <c r="M21" s="52"/>
      <c r="N21" s="52" t="s">
        <v>60</v>
      </c>
      <c r="O21" s="52"/>
      <c r="P21" s="52" t="s">
        <v>61</v>
      </c>
      <c r="Q21" s="52"/>
      <c r="R21" s="31" t="s">
        <v>3</v>
      </c>
      <c r="S21" s="28" t="s">
        <v>36</v>
      </c>
      <c r="T21" s="28" t="s">
        <v>37</v>
      </c>
      <c r="U21" s="28" t="s">
        <v>38</v>
      </c>
      <c r="V21" s="28" t="s">
        <v>39</v>
      </c>
      <c r="W21" s="28" t="s">
        <v>40</v>
      </c>
      <c r="X21" s="28" t="s">
        <v>41</v>
      </c>
      <c r="Y21" s="51" t="s">
        <v>16</v>
      </c>
    </row>
    <row r="22" spans="1:25" ht="15">
      <c r="A22" s="28"/>
      <c r="B22" s="28"/>
      <c r="C22" s="28" t="s">
        <v>42</v>
      </c>
      <c r="D22" s="28" t="s">
        <v>42</v>
      </c>
      <c r="E22" s="28" t="s">
        <v>42</v>
      </c>
      <c r="F22" s="28" t="s">
        <v>4</v>
      </c>
      <c r="G22" s="28" t="s">
        <v>5</v>
      </c>
      <c r="H22" s="28" t="s">
        <v>4</v>
      </c>
      <c r="I22" s="28" t="s">
        <v>5</v>
      </c>
      <c r="J22" s="28" t="s">
        <v>4</v>
      </c>
      <c r="K22" s="28" t="s">
        <v>5</v>
      </c>
      <c r="L22" s="28" t="s">
        <v>4</v>
      </c>
      <c r="M22" s="28" t="s">
        <v>5</v>
      </c>
      <c r="N22" s="28" t="s">
        <v>4</v>
      </c>
      <c r="O22" s="28" t="s">
        <v>5</v>
      </c>
      <c r="P22" s="28" t="s">
        <v>4</v>
      </c>
      <c r="Q22" s="28" t="s">
        <v>5</v>
      </c>
      <c r="R22" s="28"/>
      <c r="S22" s="28"/>
      <c r="T22" s="28"/>
      <c r="U22" s="28"/>
      <c r="V22" s="28"/>
      <c r="W22" s="28"/>
      <c r="X22" s="28"/>
      <c r="Y22" s="51"/>
    </row>
    <row r="23" spans="1:25" ht="15">
      <c r="A23" s="28" t="s">
        <v>20</v>
      </c>
      <c r="B23" s="28" t="s">
        <v>21</v>
      </c>
      <c r="C23" s="30"/>
      <c r="D23" s="30"/>
      <c r="E23" s="30"/>
      <c r="F23" s="28" t="s">
        <v>23</v>
      </c>
      <c r="G23" s="28" t="s">
        <v>22</v>
      </c>
      <c r="H23" s="28" t="s">
        <v>24</v>
      </c>
      <c r="I23" s="28" t="s">
        <v>25</v>
      </c>
      <c r="J23" s="28" t="s">
        <v>26</v>
      </c>
      <c r="K23" s="28" t="s">
        <v>27</v>
      </c>
      <c r="L23" s="28" t="s">
        <v>28</v>
      </c>
      <c r="M23" s="28" t="s">
        <v>29</v>
      </c>
      <c r="N23" s="28" t="s">
        <v>30</v>
      </c>
      <c r="O23" s="28" t="s">
        <v>31</v>
      </c>
      <c r="P23" s="28" t="s">
        <v>32</v>
      </c>
      <c r="Q23" s="28" t="s">
        <v>33</v>
      </c>
      <c r="R23" s="28" t="s">
        <v>34</v>
      </c>
      <c r="S23" s="28" t="s">
        <v>36</v>
      </c>
      <c r="T23" s="28" t="s">
        <v>37</v>
      </c>
      <c r="U23" s="28" t="s">
        <v>38</v>
      </c>
      <c r="V23" s="28" t="s">
        <v>39</v>
      </c>
      <c r="W23" s="28" t="s">
        <v>40</v>
      </c>
      <c r="X23" s="28" t="s">
        <v>41</v>
      </c>
      <c r="Y23" s="28" t="s">
        <v>35</v>
      </c>
    </row>
    <row r="24" spans="1:25" ht="15">
      <c r="A24" s="28">
        <f t="shared" ref="A24:A44" si="2">RANK(Y24,Y$24:Y$44)</f>
        <v>1</v>
      </c>
      <c r="B24" s="28" t="s">
        <v>67</v>
      </c>
      <c r="C24" s="23">
        <v>1.7499999999999998E-2</v>
      </c>
      <c r="D24" s="23">
        <v>2.8229166666666666E-2</v>
      </c>
      <c r="E24" s="23">
        <f>(C24+D24)</f>
        <v>4.5729166666666668E-2</v>
      </c>
      <c r="F24" s="28">
        <v>1</v>
      </c>
      <c r="G24" s="28">
        <f>IFERROR(VLOOKUP(F24,Table7[[Place]:[Points]],2),0)</f>
        <v>100</v>
      </c>
      <c r="H24" s="28">
        <v>1</v>
      </c>
      <c r="I24" s="35">
        <f>IFERROR(VLOOKUP(H24,Table7[[Place]:[Points]],2),0)</f>
        <v>100</v>
      </c>
      <c r="J24" s="28">
        <v>2</v>
      </c>
      <c r="K24" s="36">
        <f>IFERROR(VLOOKUP(J24,Table7[[Place]:[Points]],2),0)</f>
        <v>95</v>
      </c>
      <c r="L24" s="36"/>
      <c r="M24" s="36"/>
      <c r="N24" s="36"/>
      <c r="O24" s="36"/>
      <c r="P24" s="36">
        <v>1</v>
      </c>
      <c r="Q24" s="36">
        <f>IFERROR(VLOOKUP(P24,Table7[[Place]:[Points]],2),0)</f>
        <v>100</v>
      </c>
      <c r="R24" s="28">
        <f t="shared" ref="R24:R44" si="3">SUM(G24,I24,K24,M24,O24,Q24)</f>
        <v>395</v>
      </c>
      <c r="S24" s="28" t="e">
        <f>#REF!</f>
        <v>#REF!</v>
      </c>
      <c r="T24" s="28" t="e">
        <f>#REF!</f>
        <v>#REF!</v>
      </c>
      <c r="U24" s="28" t="e">
        <f>#REF!</f>
        <v>#REF!</v>
      </c>
      <c r="V24" s="28" t="e">
        <f>#REF!</f>
        <v>#REF!</v>
      </c>
      <c r="W24" s="28" t="e">
        <f>#REF!</f>
        <v>#REF!</v>
      </c>
      <c r="X24" s="28" t="e">
        <f>#REF!</f>
        <v>#REF!</v>
      </c>
      <c r="Y24" s="35">
        <f>SUM(LARGE(G24:Q24,{1,2,3,4}))</f>
        <v>395</v>
      </c>
    </row>
    <row r="25" spans="1:25" ht="15">
      <c r="A25" s="35">
        <f t="shared" si="2"/>
        <v>2</v>
      </c>
      <c r="B25" s="28" t="s">
        <v>70</v>
      </c>
      <c r="C25" s="23">
        <v>1.8148148148148146E-2</v>
      </c>
      <c r="D25" s="23">
        <v>3.6574074074074071E-2</v>
      </c>
      <c r="E25" s="23">
        <f>(C25+D25)</f>
        <v>5.4722222222222214E-2</v>
      </c>
      <c r="F25" s="28">
        <v>4</v>
      </c>
      <c r="G25" s="28">
        <f>IFERROR(VLOOKUP(F25,Table7[[Place]:[Points]],2),0)</f>
        <v>88</v>
      </c>
      <c r="H25" s="28">
        <v>5</v>
      </c>
      <c r="I25" s="36">
        <f>IFERROR(VLOOKUP(H25,Table7[[Place]:[Points]],2),0)</f>
        <v>86</v>
      </c>
      <c r="J25" s="28">
        <v>3</v>
      </c>
      <c r="K25" s="36">
        <f>IFERROR(VLOOKUP(J25,Table7[[Place]:[Points]],2),0)</f>
        <v>91</v>
      </c>
      <c r="L25" s="36">
        <v>2</v>
      </c>
      <c r="M25" s="36">
        <f>IFERROR(VLOOKUP(L25,Table7[[Place]:[Points]],2),0)</f>
        <v>95</v>
      </c>
      <c r="N25" s="36">
        <v>3</v>
      </c>
      <c r="O25" s="36">
        <f>IFERROR(VLOOKUP(N25,Table7[[Place]:[Points]],2),0)</f>
        <v>91</v>
      </c>
      <c r="P25" s="36">
        <v>2</v>
      </c>
      <c r="Q25" s="36">
        <f>IFERROR(VLOOKUP(P25,Table7[[Place]:[Points]],2),0)</f>
        <v>95</v>
      </c>
      <c r="R25" s="28">
        <f t="shared" si="3"/>
        <v>546</v>
      </c>
      <c r="S25" s="28" t="e">
        <f>#REF!</f>
        <v>#REF!</v>
      </c>
      <c r="T25" s="28" t="e">
        <f>#REF!</f>
        <v>#REF!</v>
      </c>
      <c r="U25" s="28" t="e">
        <f>#REF!</f>
        <v>#REF!</v>
      </c>
      <c r="V25" s="28" t="e">
        <f>#REF!</f>
        <v>#REF!</v>
      </c>
      <c r="W25" s="28" t="e">
        <f>#REF!</f>
        <v>#REF!</v>
      </c>
      <c r="X25" s="28" t="e">
        <f>#REF!</f>
        <v>#REF!</v>
      </c>
      <c r="Y25" s="35">
        <f>SUM(LARGE(G25:Q25,{1,2,3,4}))</f>
        <v>372</v>
      </c>
    </row>
    <row r="26" spans="1:25" ht="15">
      <c r="A26" s="35">
        <f t="shared" si="2"/>
        <v>3</v>
      </c>
      <c r="B26" s="35" t="s">
        <v>68</v>
      </c>
      <c r="C26" s="23">
        <v>1.7708333333333333E-2</v>
      </c>
      <c r="D26" s="23">
        <v>2.9618055555555554E-2</v>
      </c>
      <c r="E26" s="23">
        <f>(C26+D26)</f>
        <v>4.732638888888889E-2</v>
      </c>
      <c r="F26" s="28">
        <v>2</v>
      </c>
      <c r="G26" s="35">
        <f>IFERROR(VLOOKUP(F26,Table7[[Place]:[Points]],2),0)</f>
        <v>95</v>
      </c>
      <c r="H26" s="28">
        <v>2</v>
      </c>
      <c r="I26" s="35">
        <f>IFERROR(VLOOKUP(H26,Table7[[Place]:[Points]],2),0)</f>
        <v>95</v>
      </c>
      <c r="J26" s="28">
        <v>5</v>
      </c>
      <c r="K26" s="36">
        <f>IFERROR(VLOOKUP(J26,Table7[[Place]:[Points]],2),0)</f>
        <v>86</v>
      </c>
      <c r="L26" s="36">
        <v>8</v>
      </c>
      <c r="M26" s="36">
        <f>IFERROR(VLOOKUP(L26,Table7[[Place]:[Points]],2),0)</f>
        <v>83</v>
      </c>
      <c r="N26" s="36">
        <v>5</v>
      </c>
      <c r="O26" s="36">
        <f>IFERROR(VLOOKUP(N26,Table7[[Place]:[Points]],2),0)</f>
        <v>86</v>
      </c>
      <c r="P26" s="36">
        <v>7</v>
      </c>
      <c r="Q26" s="36">
        <f>IFERROR(VLOOKUP(P26,Table7[[Place]:[Points]],2),0)</f>
        <v>84</v>
      </c>
      <c r="R26" s="28">
        <f t="shared" si="3"/>
        <v>529</v>
      </c>
      <c r="S26" s="28" t="e">
        <f>#REF!</f>
        <v>#REF!</v>
      </c>
      <c r="T26" s="28" t="e">
        <f>#REF!</f>
        <v>#REF!</v>
      </c>
      <c r="U26" s="28" t="e">
        <f>#REF!</f>
        <v>#REF!</v>
      </c>
      <c r="V26" s="28" t="e">
        <f>#REF!</f>
        <v>#REF!</v>
      </c>
      <c r="W26" s="28" t="e">
        <f>#REF!</f>
        <v>#REF!</v>
      </c>
      <c r="X26" s="28" t="e">
        <f>#REF!</f>
        <v>#REF!</v>
      </c>
      <c r="Y26" s="35">
        <f>SUM(LARGE(G26:Q26,{1,2,3,4}))</f>
        <v>362</v>
      </c>
    </row>
    <row r="27" spans="1:25" ht="15">
      <c r="A27" s="35">
        <f t="shared" si="2"/>
        <v>4</v>
      </c>
      <c r="B27" s="34" t="s">
        <v>111</v>
      </c>
      <c r="C27" s="23"/>
      <c r="D27" s="23"/>
      <c r="E27" s="23"/>
      <c r="F27" s="28"/>
      <c r="G27" s="36"/>
      <c r="H27" s="28">
        <v>4</v>
      </c>
      <c r="I27" s="35">
        <v>88</v>
      </c>
      <c r="J27" s="28">
        <v>4</v>
      </c>
      <c r="K27" s="36">
        <v>88</v>
      </c>
      <c r="L27" s="36">
        <v>6</v>
      </c>
      <c r="M27" s="36">
        <f>IFERROR(VLOOKUP(L27,Table7[[Place]:[Points]],2),0)</f>
        <v>85</v>
      </c>
      <c r="N27" s="36">
        <v>4</v>
      </c>
      <c r="O27" s="36">
        <f>IFERROR(VLOOKUP(N27,Table7[[Place]:[Points]],2),0)</f>
        <v>88</v>
      </c>
      <c r="P27" s="36">
        <v>4</v>
      </c>
      <c r="Q27" s="36">
        <f>IFERROR(VLOOKUP(P27,Table7[[Place]:[Points]],2),0)</f>
        <v>88</v>
      </c>
      <c r="R27" s="28">
        <f t="shared" si="3"/>
        <v>437</v>
      </c>
      <c r="S27" s="28"/>
      <c r="T27" s="28"/>
      <c r="U27" s="28"/>
      <c r="V27" s="28"/>
      <c r="W27" s="28"/>
      <c r="X27" s="28"/>
      <c r="Y27" s="35">
        <f>SUM(LARGE(G27:Q27,{1,2,3,4}))</f>
        <v>352</v>
      </c>
    </row>
    <row r="28" spans="1:25" ht="15">
      <c r="A28" s="35">
        <f t="shared" si="2"/>
        <v>5</v>
      </c>
      <c r="B28" s="35" t="s">
        <v>73</v>
      </c>
      <c r="C28" s="23" t="s">
        <v>75</v>
      </c>
      <c r="D28" s="23" t="s">
        <v>75</v>
      </c>
      <c r="E28" s="23"/>
      <c r="F28" s="28">
        <v>5</v>
      </c>
      <c r="G28" s="35">
        <f>IFERROR(VLOOKUP(F28,Table7[[Place]:[Points]],2),0)</f>
        <v>86</v>
      </c>
      <c r="H28" s="28">
        <v>3</v>
      </c>
      <c r="I28" s="36">
        <f>IFERROR(VLOOKUP(H28,Table7[[Place]:[Points]],2),0)</f>
        <v>91</v>
      </c>
      <c r="J28" s="28"/>
      <c r="K28" s="36"/>
      <c r="L28" s="36">
        <v>7</v>
      </c>
      <c r="M28" s="36">
        <f>IFERROR(VLOOKUP(L28,Table7[[Place]:[Points]],2),0)</f>
        <v>84</v>
      </c>
      <c r="N28" s="36">
        <v>6</v>
      </c>
      <c r="O28" s="36">
        <f>IFERROR(VLOOKUP(N28,Table7[[Place]:[Points]],2),0)</f>
        <v>85</v>
      </c>
      <c r="P28" s="36"/>
      <c r="Q28" s="36"/>
      <c r="R28" s="35">
        <f t="shared" si="3"/>
        <v>346</v>
      </c>
      <c r="S28" s="28" t="e">
        <f>#REF!</f>
        <v>#REF!</v>
      </c>
      <c r="T28" s="28" t="e">
        <f>#REF!</f>
        <v>#REF!</v>
      </c>
      <c r="U28" s="28" t="e">
        <f>#REF!</f>
        <v>#REF!</v>
      </c>
      <c r="V28" s="28" t="e">
        <f>#REF!</f>
        <v>#REF!</v>
      </c>
      <c r="W28" s="28" t="e">
        <f>#REF!</f>
        <v>#REF!</v>
      </c>
      <c r="X28" s="28" t="e">
        <f>#REF!</f>
        <v>#REF!</v>
      </c>
      <c r="Y28" s="35">
        <f>SUM(LARGE(G28:Q28,{1,2,3,4}))</f>
        <v>346</v>
      </c>
    </row>
    <row r="29" spans="1:25" s="26" customFormat="1" ht="15">
      <c r="A29" s="35">
        <f t="shared" si="2"/>
        <v>6</v>
      </c>
      <c r="B29" s="38" t="s">
        <v>117</v>
      </c>
      <c r="C29" s="23"/>
      <c r="D29" s="23"/>
      <c r="E29" s="23"/>
      <c r="F29" s="35"/>
      <c r="G29" s="35"/>
      <c r="H29" s="35"/>
      <c r="I29" s="36"/>
      <c r="J29" s="35">
        <v>1</v>
      </c>
      <c r="K29" s="36">
        <v>100</v>
      </c>
      <c r="L29" s="36">
        <v>5</v>
      </c>
      <c r="M29" s="36">
        <f>IFERROR(VLOOKUP(L29,Table7[[Place]:[Points]],2),0)</f>
        <v>86</v>
      </c>
      <c r="N29" s="36"/>
      <c r="O29" s="36"/>
      <c r="P29" s="36"/>
      <c r="Q29" s="36"/>
      <c r="R29" s="35">
        <f t="shared" si="3"/>
        <v>186</v>
      </c>
      <c r="S29" s="35"/>
      <c r="T29" s="35"/>
      <c r="U29" s="35"/>
      <c r="V29" s="35"/>
      <c r="W29" s="35"/>
      <c r="X29" s="35"/>
      <c r="Y29" s="35">
        <f>SUM(LARGE(G29:Q29,{1,2}))</f>
        <v>186</v>
      </c>
    </row>
    <row r="30" spans="1:25" ht="15">
      <c r="A30" s="35">
        <f t="shared" si="2"/>
        <v>7</v>
      </c>
      <c r="B30" s="40" t="s">
        <v>138</v>
      </c>
      <c r="C30" s="23"/>
      <c r="D30" s="23"/>
      <c r="E30" s="23"/>
      <c r="F30" s="28"/>
      <c r="G30" s="35"/>
      <c r="H30" s="28"/>
      <c r="I30" s="36"/>
      <c r="J30" s="28"/>
      <c r="K30" s="36"/>
      <c r="L30" s="36">
        <v>1</v>
      </c>
      <c r="M30" s="36">
        <f>IFERROR(VLOOKUP(L30,Table7[[Place]:[Points]],2),0)</f>
        <v>100</v>
      </c>
      <c r="N30" s="36"/>
      <c r="O30" s="36"/>
      <c r="P30" s="36">
        <v>9</v>
      </c>
      <c r="Q30" s="36">
        <f>IFERROR(VLOOKUP(P30,Table7[[Place]:[Points]],2),0)</f>
        <v>82</v>
      </c>
      <c r="R30" s="35">
        <f t="shared" si="3"/>
        <v>182</v>
      </c>
      <c r="S30" s="28" t="e">
        <f>#REF!</f>
        <v>#REF!</v>
      </c>
      <c r="T30" s="28" t="e">
        <f>#REF!</f>
        <v>#REF!</v>
      </c>
      <c r="U30" s="28" t="e">
        <f>#REF!</f>
        <v>#REF!</v>
      </c>
      <c r="V30" s="28" t="e">
        <f>#REF!</f>
        <v>#REF!</v>
      </c>
      <c r="W30" s="28" t="e">
        <f>#REF!</f>
        <v>#REF!</v>
      </c>
      <c r="X30" s="28" t="e">
        <f>#REF!</f>
        <v>#REF!</v>
      </c>
      <c r="Y30" s="35">
        <f>SUM(LARGE(G30:Q30,{1,2}))</f>
        <v>182</v>
      </c>
    </row>
    <row r="31" spans="1:25" ht="15">
      <c r="A31" s="35">
        <f t="shared" si="2"/>
        <v>7</v>
      </c>
      <c r="B31" s="40" t="s">
        <v>71</v>
      </c>
      <c r="C31" s="23"/>
      <c r="D31" s="23"/>
      <c r="E31" s="23"/>
      <c r="F31" s="28"/>
      <c r="G31" s="35"/>
      <c r="H31" s="28"/>
      <c r="I31" s="36"/>
      <c r="J31" s="28"/>
      <c r="K31" s="36"/>
      <c r="L31" s="36">
        <v>3</v>
      </c>
      <c r="M31" s="36">
        <f>IFERROR(VLOOKUP(L31,Table7[[Place]:[Points]],2),0)</f>
        <v>91</v>
      </c>
      <c r="N31" s="36"/>
      <c r="O31" s="36"/>
      <c r="P31" s="36">
        <v>3</v>
      </c>
      <c r="Q31" s="36">
        <f>IFERROR(VLOOKUP(P31,Table7[[Place]:[Points]],2),0)</f>
        <v>91</v>
      </c>
      <c r="R31" s="35">
        <f t="shared" si="3"/>
        <v>182</v>
      </c>
      <c r="S31" s="28" t="e">
        <f>#REF!</f>
        <v>#REF!</v>
      </c>
      <c r="T31" s="28" t="e">
        <f>#REF!</f>
        <v>#REF!</v>
      </c>
      <c r="U31" s="28" t="e">
        <f>#REF!</f>
        <v>#REF!</v>
      </c>
      <c r="V31" s="28" t="e">
        <f>#REF!</f>
        <v>#REF!</v>
      </c>
      <c r="W31" s="28" t="e">
        <f>#REF!</f>
        <v>#REF!</v>
      </c>
      <c r="X31" s="28" t="e">
        <f>#REF!</f>
        <v>#REF!</v>
      </c>
      <c r="Y31" s="35">
        <f>SUM(LARGE(G31:Q31,{1,2}))</f>
        <v>182</v>
      </c>
    </row>
    <row r="32" spans="1:25" s="26" customFormat="1" ht="15">
      <c r="A32" s="35">
        <f t="shared" si="2"/>
        <v>9</v>
      </c>
      <c r="B32" s="40" t="s">
        <v>140</v>
      </c>
      <c r="C32" s="23"/>
      <c r="D32" s="23"/>
      <c r="E32" s="23"/>
      <c r="F32" s="29"/>
      <c r="G32" s="36"/>
      <c r="H32" s="29">
        <v>6</v>
      </c>
      <c r="I32" s="35">
        <v>85</v>
      </c>
      <c r="J32" s="29"/>
      <c r="K32" s="36"/>
      <c r="L32" s="36">
        <v>9</v>
      </c>
      <c r="M32" s="36">
        <f>IFERROR(VLOOKUP(L32,Table7[[Place]:[Points]],2),0)</f>
        <v>82</v>
      </c>
      <c r="N32" s="36"/>
      <c r="O32" s="36"/>
      <c r="P32" s="36"/>
      <c r="Q32" s="36"/>
      <c r="R32" s="35">
        <f t="shared" si="3"/>
        <v>167</v>
      </c>
      <c r="S32" s="29"/>
      <c r="T32" s="29"/>
      <c r="U32" s="29"/>
      <c r="V32" s="29"/>
      <c r="W32" s="29"/>
      <c r="X32" s="29"/>
      <c r="Y32" s="35">
        <f>SUM(LARGE(G32:Q32,{1,2}))</f>
        <v>167</v>
      </c>
    </row>
    <row r="33" spans="1:25" s="26" customFormat="1" ht="15">
      <c r="A33" s="35">
        <f t="shared" si="2"/>
        <v>10</v>
      </c>
      <c r="B33" s="43" t="s">
        <v>147</v>
      </c>
      <c r="C33" s="23"/>
      <c r="D33" s="23"/>
      <c r="E33" s="23"/>
      <c r="F33" s="29"/>
      <c r="G33" s="35"/>
      <c r="H33" s="29"/>
      <c r="I33" s="36"/>
      <c r="J33" s="29"/>
      <c r="K33" s="36"/>
      <c r="L33" s="36"/>
      <c r="M33" s="36"/>
      <c r="N33" s="36">
        <v>1</v>
      </c>
      <c r="O33" s="36">
        <f>IFERROR(VLOOKUP(N33,Table7[[Place]:[Points]],2),0)</f>
        <v>100</v>
      </c>
      <c r="P33" s="36"/>
      <c r="Q33" s="36"/>
      <c r="R33" s="35">
        <f t="shared" si="3"/>
        <v>100</v>
      </c>
      <c r="S33" s="29"/>
      <c r="T33" s="29"/>
      <c r="U33" s="29"/>
      <c r="V33" s="29"/>
      <c r="W33" s="29"/>
      <c r="X33" s="29"/>
      <c r="Y33" s="35">
        <f>SUM(LARGE(G33:Q33,{1}))</f>
        <v>100</v>
      </c>
    </row>
    <row r="34" spans="1:25" s="26" customFormat="1" ht="15">
      <c r="A34" s="35">
        <f t="shared" si="2"/>
        <v>11</v>
      </c>
      <c r="B34" s="43" t="s">
        <v>148</v>
      </c>
      <c r="C34" s="23"/>
      <c r="D34" s="23"/>
      <c r="E34" s="23"/>
      <c r="F34" s="35"/>
      <c r="G34" s="35"/>
      <c r="H34" s="35"/>
      <c r="I34" s="36"/>
      <c r="J34" s="35"/>
      <c r="K34" s="36"/>
      <c r="L34" s="36"/>
      <c r="M34" s="36"/>
      <c r="N34" s="36">
        <v>2</v>
      </c>
      <c r="O34" s="36">
        <f>IFERROR(VLOOKUP(N34,Table7[[Place]:[Points]],2),0)</f>
        <v>95</v>
      </c>
      <c r="P34" s="36"/>
      <c r="Q34" s="36"/>
      <c r="R34" s="35">
        <f t="shared" si="3"/>
        <v>95</v>
      </c>
      <c r="S34" s="35"/>
      <c r="T34" s="35"/>
      <c r="U34" s="35"/>
      <c r="V34" s="35"/>
      <c r="W34" s="35"/>
      <c r="X34" s="35"/>
      <c r="Y34" s="35">
        <f>SUM(LARGE(G34:Q34,{1}))</f>
        <v>95</v>
      </c>
    </row>
    <row r="35" spans="1:25" s="26" customFormat="1" ht="15">
      <c r="A35" s="35">
        <f t="shared" si="2"/>
        <v>12</v>
      </c>
      <c r="B35" s="35" t="s">
        <v>69</v>
      </c>
      <c r="C35" s="23">
        <v>1.8310185185185186E-2</v>
      </c>
      <c r="D35" s="23">
        <v>3.2777777777777781E-2</v>
      </c>
      <c r="E35" s="23">
        <f>(C35+D35)</f>
        <v>5.1087962962962967E-2</v>
      </c>
      <c r="F35" s="35">
        <v>3</v>
      </c>
      <c r="G35" s="35">
        <f>IFERROR(VLOOKUP(F35,Table7[[Place]:[Points]],2),0)</f>
        <v>91</v>
      </c>
      <c r="H35" s="35"/>
      <c r="I35" s="36"/>
      <c r="J35" s="35"/>
      <c r="K35" s="36"/>
      <c r="L35" s="36"/>
      <c r="M35" s="36"/>
      <c r="N35" s="36"/>
      <c r="O35" s="36"/>
      <c r="P35" s="36"/>
      <c r="Q35" s="36"/>
      <c r="R35" s="35">
        <f t="shared" si="3"/>
        <v>91</v>
      </c>
      <c r="S35" s="35" t="e">
        <f>#REF!</f>
        <v>#REF!</v>
      </c>
      <c r="T35" s="35" t="e">
        <f>#REF!</f>
        <v>#REF!</v>
      </c>
      <c r="U35" s="35" t="e">
        <f>#REF!</f>
        <v>#REF!</v>
      </c>
      <c r="V35" s="35" t="e">
        <f>#REF!</f>
        <v>#REF!</v>
      </c>
      <c r="W35" s="35" t="e">
        <f>#REF!</f>
        <v>#REF!</v>
      </c>
      <c r="X35" s="35" t="e">
        <f>#REF!</f>
        <v>#REF!</v>
      </c>
      <c r="Y35" s="35">
        <f>SUM(LARGE(G35:Q35,{1}))</f>
        <v>91</v>
      </c>
    </row>
    <row r="36" spans="1:25" s="26" customFormat="1" ht="15">
      <c r="A36" s="35">
        <f t="shared" si="2"/>
        <v>13</v>
      </c>
      <c r="B36" s="40" t="s">
        <v>139</v>
      </c>
      <c r="C36" s="23"/>
      <c r="D36" s="23"/>
      <c r="E36" s="23"/>
      <c r="F36" s="35"/>
      <c r="G36" s="35"/>
      <c r="H36" s="35"/>
      <c r="I36" s="36"/>
      <c r="J36" s="35"/>
      <c r="K36" s="36"/>
      <c r="L36" s="36">
        <v>4</v>
      </c>
      <c r="M36" s="36">
        <f>IFERROR(VLOOKUP(L36,Table7[[Place]:[Points]],2),0)</f>
        <v>88</v>
      </c>
      <c r="N36" s="36"/>
      <c r="O36" s="36"/>
      <c r="P36" s="36"/>
      <c r="Q36" s="36"/>
      <c r="R36" s="35">
        <f t="shared" si="3"/>
        <v>88</v>
      </c>
      <c r="S36" s="35" t="e">
        <f>#REF!</f>
        <v>#REF!</v>
      </c>
      <c r="T36" s="35" t="e">
        <f>#REF!</f>
        <v>#REF!</v>
      </c>
      <c r="U36" s="35" t="e">
        <f>#REF!</f>
        <v>#REF!</v>
      </c>
      <c r="V36" s="35" t="e">
        <f>#REF!</f>
        <v>#REF!</v>
      </c>
      <c r="W36" s="35" t="e">
        <f>#REF!</f>
        <v>#REF!</v>
      </c>
      <c r="X36" s="35" t="e">
        <f>#REF!</f>
        <v>#REF!</v>
      </c>
      <c r="Y36" s="35">
        <f>SUM(LARGE(G36:Q36,{1}))</f>
        <v>88</v>
      </c>
    </row>
    <row r="37" spans="1:25" s="26" customFormat="1" ht="15">
      <c r="A37" s="35">
        <f t="shared" si="2"/>
        <v>14</v>
      </c>
      <c r="B37" s="48" t="s">
        <v>156</v>
      </c>
      <c r="C37" s="23"/>
      <c r="D37" s="23"/>
      <c r="E37" s="23"/>
      <c r="F37" s="35"/>
      <c r="G37" s="35"/>
      <c r="H37" s="35"/>
      <c r="I37" s="36"/>
      <c r="J37" s="35"/>
      <c r="K37" s="36"/>
      <c r="L37" s="36"/>
      <c r="M37" s="36"/>
      <c r="N37" s="36"/>
      <c r="O37" s="36"/>
      <c r="P37" s="36">
        <v>5</v>
      </c>
      <c r="Q37" s="36">
        <f>IFERROR(VLOOKUP(P37,Table7[[Place]:[Points]],2),0)</f>
        <v>86</v>
      </c>
      <c r="R37" s="35">
        <f t="shared" si="3"/>
        <v>86</v>
      </c>
      <c r="S37" s="35"/>
      <c r="T37" s="35"/>
      <c r="U37" s="35"/>
      <c r="V37" s="35"/>
      <c r="W37" s="35"/>
      <c r="X37" s="35"/>
      <c r="Y37" s="35">
        <f>SUM(LARGE(G37:Q37,{1}))</f>
        <v>86</v>
      </c>
    </row>
    <row r="38" spans="1:25" s="26" customFormat="1" ht="15">
      <c r="A38" s="35">
        <f t="shared" si="2"/>
        <v>15</v>
      </c>
      <c r="B38" s="48" t="s">
        <v>157</v>
      </c>
      <c r="C38" s="23"/>
      <c r="D38" s="23"/>
      <c r="E38" s="23"/>
      <c r="F38" s="35"/>
      <c r="G38" s="35"/>
      <c r="H38" s="35"/>
      <c r="I38" s="36"/>
      <c r="J38" s="35"/>
      <c r="K38" s="36"/>
      <c r="L38" s="36"/>
      <c r="M38" s="36"/>
      <c r="N38" s="36"/>
      <c r="O38" s="36"/>
      <c r="P38" s="36">
        <v>6</v>
      </c>
      <c r="Q38" s="36">
        <f>IFERROR(VLOOKUP(P38,Table7[[Place]:[Points]],2),0)</f>
        <v>85</v>
      </c>
      <c r="R38" s="35">
        <f t="shared" si="3"/>
        <v>85</v>
      </c>
      <c r="S38" s="35"/>
      <c r="T38" s="35"/>
      <c r="U38" s="35"/>
      <c r="V38" s="35"/>
      <c r="W38" s="35"/>
      <c r="X38" s="35"/>
      <c r="Y38" s="35">
        <f>SUM(LARGE(G38:Q38,{1}))</f>
        <v>85</v>
      </c>
    </row>
    <row r="39" spans="1:25" s="26" customFormat="1" ht="15">
      <c r="A39" s="35">
        <f t="shared" si="2"/>
        <v>16</v>
      </c>
      <c r="B39" s="43" t="s">
        <v>149</v>
      </c>
      <c r="C39" s="23"/>
      <c r="D39" s="23"/>
      <c r="E39" s="23"/>
      <c r="F39" s="35"/>
      <c r="G39" s="35"/>
      <c r="H39" s="35"/>
      <c r="I39" s="36"/>
      <c r="J39" s="35"/>
      <c r="K39" s="36"/>
      <c r="L39" s="36"/>
      <c r="M39" s="36"/>
      <c r="N39" s="36">
        <v>7</v>
      </c>
      <c r="O39" s="36">
        <f>IFERROR(VLOOKUP(N39,Table7[[Place]:[Points]],2),0)</f>
        <v>84</v>
      </c>
      <c r="P39" s="36"/>
      <c r="Q39" s="36"/>
      <c r="R39" s="35">
        <f t="shared" si="3"/>
        <v>84</v>
      </c>
      <c r="S39" s="35"/>
      <c r="T39" s="35"/>
      <c r="U39" s="35"/>
      <c r="V39" s="35"/>
      <c r="W39" s="35"/>
      <c r="X39" s="35"/>
      <c r="Y39" s="35">
        <f>SUM(LARGE(G39:Q39,{1}))</f>
        <v>84</v>
      </c>
    </row>
    <row r="40" spans="1:25" s="26" customFormat="1" ht="15">
      <c r="A40" s="35">
        <f t="shared" si="2"/>
        <v>17</v>
      </c>
      <c r="B40" s="43" t="s">
        <v>150</v>
      </c>
      <c r="C40" s="23"/>
      <c r="D40" s="23"/>
      <c r="E40" s="23"/>
      <c r="F40" s="35"/>
      <c r="G40" s="35"/>
      <c r="H40" s="35"/>
      <c r="I40" s="36"/>
      <c r="J40" s="35"/>
      <c r="K40" s="36"/>
      <c r="L40" s="36"/>
      <c r="M40" s="36"/>
      <c r="N40" s="36">
        <v>8</v>
      </c>
      <c r="O40" s="36">
        <f>IFERROR(VLOOKUP(N40,Table7[[Place]:[Points]],2),0)</f>
        <v>83</v>
      </c>
      <c r="P40" s="36"/>
      <c r="Q40" s="36"/>
      <c r="R40" s="35">
        <f t="shared" si="3"/>
        <v>83</v>
      </c>
      <c r="S40" s="35"/>
      <c r="T40" s="35"/>
      <c r="U40" s="35"/>
      <c r="V40" s="35"/>
      <c r="W40" s="35"/>
      <c r="X40" s="35"/>
      <c r="Y40" s="35">
        <f>SUM(LARGE(G40:Q40,{1}))</f>
        <v>83</v>
      </c>
    </row>
    <row r="41" spans="1:25" s="26" customFormat="1" ht="15">
      <c r="A41" s="35">
        <f t="shared" si="2"/>
        <v>17</v>
      </c>
      <c r="B41" s="48" t="s">
        <v>158</v>
      </c>
      <c r="C41" s="23"/>
      <c r="D41" s="23"/>
      <c r="E41" s="23"/>
      <c r="F41" s="35"/>
      <c r="G41" s="35"/>
      <c r="H41" s="35"/>
      <c r="I41" s="36"/>
      <c r="J41" s="35"/>
      <c r="K41" s="36"/>
      <c r="L41" s="36"/>
      <c r="M41" s="36"/>
      <c r="N41" s="36"/>
      <c r="O41" s="36"/>
      <c r="P41" s="36">
        <v>8</v>
      </c>
      <c r="Q41" s="36">
        <f>IFERROR(VLOOKUP(P41,Table7[[Place]:[Points]],2),0)</f>
        <v>83</v>
      </c>
      <c r="R41" s="35">
        <f t="shared" si="3"/>
        <v>83</v>
      </c>
      <c r="S41" s="35"/>
      <c r="T41" s="35"/>
      <c r="U41" s="35"/>
      <c r="V41" s="35"/>
      <c r="W41" s="35"/>
      <c r="X41" s="35"/>
      <c r="Y41" s="35">
        <f>SUM(LARGE(G41:Q41,{1}))</f>
        <v>83</v>
      </c>
    </row>
    <row r="42" spans="1:25" s="26" customFormat="1" ht="15">
      <c r="A42" s="35">
        <f t="shared" si="2"/>
        <v>19</v>
      </c>
      <c r="B42" s="48" t="s">
        <v>159</v>
      </c>
      <c r="C42" s="23"/>
      <c r="D42" s="23"/>
      <c r="E42" s="23"/>
      <c r="F42" s="35"/>
      <c r="G42" s="35"/>
      <c r="H42" s="35"/>
      <c r="I42" s="36"/>
      <c r="J42" s="35"/>
      <c r="K42" s="36"/>
      <c r="L42" s="36"/>
      <c r="M42" s="36"/>
      <c r="N42" s="36"/>
      <c r="O42" s="36"/>
      <c r="P42" s="36">
        <v>10</v>
      </c>
      <c r="Q42" s="36">
        <f>IFERROR(VLOOKUP(P42,Table7[[Place]:[Points]],2),0)</f>
        <v>81</v>
      </c>
      <c r="R42" s="35">
        <f t="shared" si="3"/>
        <v>81</v>
      </c>
      <c r="S42" s="35"/>
      <c r="T42" s="35"/>
      <c r="U42" s="35"/>
      <c r="V42" s="35"/>
      <c r="W42" s="35"/>
      <c r="X42" s="35"/>
      <c r="Y42" s="35">
        <f>SUM(LARGE(G42:Q42,{1}))</f>
        <v>81</v>
      </c>
    </row>
    <row r="43" spans="1:25" s="26" customFormat="1" ht="15">
      <c r="A43" s="35">
        <f t="shared" si="2"/>
        <v>20</v>
      </c>
      <c r="B43" s="35" t="s">
        <v>72</v>
      </c>
      <c r="C43" s="23">
        <v>1.6180555555555556E-2</v>
      </c>
      <c r="D43" s="23" t="s">
        <v>65</v>
      </c>
      <c r="E43" s="23"/>
      <c r="F43" s="35" t="s">
        <v>6</v>
      </c>
      <c r="G43" s="35">
        <f>IFERROR(VLOOKUP(F43,Table7[[Place]:[Points]],2),0)</f>
        <v>40</v>
      </c>
      <c r="H43" s="35"/>
      <c r="I43" s="36"/>
      <c r="J43" s="35"/>
      <c r="K43" s="36"/>
      <c r="L43" s="36"/>
      <c r="M43" s="36"/>
      <c r="N43" s="36"/>
      <c r="O43" s="36"/>
      <c r="P43" s="36"/>
      <c r="Q43" s="36"/>
      <c r="R43" s="35">
        <f t="shared" si="3"/>
        <v>40</v>
      </c>
      <c r="S43" s="35" t="e">
        <f>#REF!</f>
        <v>#REF!</v>
      </c>
      <c r="T43" s="35" t="e">
        <f>#REF!</f>
        <v>#REF!</v>
      </c>
      <c r="U43" s="35" t="e">
        <f>#REF!</f>
        <v>#REF!</v>
      </c>
      <c r="V43" s="35" t="e">
        <f>#REF!</f>
        <v>#REF!</v>
      </c>
      <c r="W43" s="35" t="e">
        <f>#REF!</f>
        <v>#REF!</v>
      </c>
      <c r="X43" s="35" t="e">
        <f>#REF!</f>
        <v>#REF!</v>
      </c>
      <c r="Y43" s="35">
        <f>SUM(LARGE(G43:Q43,{1}))</f>
        <v>40</v>
      </c>
    </row>
    <row r="44" spans="1:25" s="26" customFormat="1" ht="15">
      <c r="A44" s="35">
        <f t="shared" si="2"/>
        <v>20</v>
      </c>
      <c r="B44" s="35" t="s">
        <v>74</v>
      </c>
      <c r="C44" s="23" t="s">
        <v>6</v>
      </c>
      <c r="D44" s="23" t="s">
        <v>65</v>
      </c>
      <c r="E44" s="23"/>
      <c r="F44" s="35" t="s">
        <v>6</v>
      </c>
      <c r="G44" s="35">
        <f>IFERROR(VLOOKUP(F44,Table7[[Place]:[Points]],2),0)</f>
        <v>40</v>
      </c>
      <c r="H44" s="35"/>
      <c r="I44" s="36"/>
      <c r="J44" s="35"/>
      <c r="K44" s="36"/>
      <c r="L44" s="36"/>
      <c r="M44" s="36"/>
      <c r="N44" s="36"/>
      <c r="O44" s="36"/>
      <c r="P44" s="36"/>
      <c r="Q44" s="36"/>
      <c r="R44" s="35">
        <f t="shared" si="3"/>
        <v>40</v>
      </c>
      <c r="S44" s="35" t="e">
        <f>#REF!</f>
        <v>#REF!</v>
      </c>
      <c r="T44" s="35" t="e">
        <f>#REF!</f>
        <v>#REF!</v>
      </c>
      <c r="U44" s="35" t="e">
        <f>#REF!</f>
        <v>#REF!</v>
      </c>
      <c r="V44" s="35" t="e">
        <f>#REF!</f>
        <v>#REF!</v>
      </c>
      <c r="W44" s="35" t="e">
        <f>#REF!</f>
        <v>#REF!</v>
      </c>
      <c r="X44" s="35" t="e">
        <f>#REF!</f>
        <v>#REF!</v>
      </c>
      <c r="Y44" s="35">
        <f>SUM(LARGE(G44:Q44,{1}))</f>
        <v>40</v>
      </c>
    </row>
    <row r="45" spans="1:25" ht="15">
      <c r="A45" s="28"/>
      <c r="B45" s="35">
        <f>COUNTIF(B24:B44,"&lt;&gt;")</f>
        <v>21</v>
      </c>
      <c r="C45" s="23"/>
      <c r="D45" s="23"/>
      <c r="E45" s="23"/>
      <c r="F45" s="28">
        <f>COUNTIF(F24:F33,"&lt;&gt;")</f>
        <v>4</v>
      </c>
      <c r="G45" s="28"/>
      <c r="H45" s="35">
        <f>COUNTIF(H24:H33,"&lt;&gt;")</f>
        <v>6</v>
      </c>
      <c r="I45" s="28"/>
      <c r="J45" s="36">
        <f>COUNTIF(J24:J31,"&lt;&gt;")</f>
        <v>5</v>
      </c>
      <c r="K45" s="36"/>
      <c r="L45" s="36">
        <f>COUNTIF(L24:L36,"&lt;&gt;")</f>
        <v>9</v>
      </c>
      <c r="M45" s="36"/>
      <c r="N45" s="36">
        <f>COUNTIF(N24:N41,"&lt;&gt;")</f>
        <v>8</v>
      </c>
      <c r="O45" s="36"/>
      <c r="P45" s="36">
        <f>COUNTIF(P24:P44,"&lt;&gt;")</f>
        <v>10</v>
      </c>
      <c r="Q45" s="36"/>
      <c r="R45" s="28"/>
      <c r="S45" s="28"/>
      <c r="T45" s="28"/>
      <c r="U45" s="28"/>
      <c r="V45" s="28"/>
      <c r="W45" s="28"/>
      <c r="X45" s="28"/>
      <c r="Y45" s="28"/>
    </row>
    <row r="46" spans="1:25" ht="15">
      <c r="A46" s="28"/>
      <c r="B46" s="28"/>
      <c r="C46" s="10"/>
      <c r="D46" s="10"/>
      <c r="E46" s="10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</row>
    <row r="47" spans="1:25" ht="15">
      <c r="A47" s="28"/>
      <c r="B47" s="28" t="s">
        <v>11</v>
      </c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</row>
    <row r="48" spans="1:25" s="33" customFormat="1" ht="45.75" customHeight="1">
      <c r="A48" s="31" t="s">
        <v>2</v>
      </c>
      <c r="B48" s="31" t="s">
        <v>0</v>
      </c>
      <c r="C48" s="31" t="s">
        <v>53</v>
      </c>
      <c r="D48" s="31" t="s">
        <v>55</v>
      </c>
      <c r="E48" s="31" t="s">
        <v>54</v>
      </c>
      <c r="F48" s="52" t="s">
        <v>107</v>
      </c>
      <c r="G48" s="52"/>
      <c r="H48" s="52" t="s">
        <v>57</v>
      </c>
      <c r="I48" s="52"/>
      <c r="J48" s="52" t="s">
        <v>106</v>
      </c>
      <c r="K48" s="52"/>
      <c r="L48" s="52" t="s">
        <v>105</v>
      </c>
      <c r="M48" s="52"/>
      <c r="N48" s="52" t="s">
        <v>104</v>
      </c>
      <c r="O48" s="52"/>
      <c r="P48" s="52" t="s">
        <v>61</v>
      </c>
      <c r="Q48" s="52"/>
      <c r="R48" s="31" t="s">
        <v>3</v>
      </c>
      <c r="S48" s="31" t="s">
        <v>36</v>
      </c>
      <c r="T48" s="31" t="s">
        <v>37</v>
      </c>
      <c r="U48" s="31" t="s">
        <v>38</v>
      </c>
      <c r="V48" s="31" t="s">
        <v>39</v>
      </c>
      <c r="W48" s="31" t="s">
        <v>40</v>
      </c>
      <c r="X48" s="31" t="s">
        <v>41</v>
      </c>
      <c r="Y48" s="51" t="s">
        <v>16</v>
      </c>
    </row>
    <row r="49" spans="1:25" ht="15">
      <c r="A49" s="28"/>
      <c r="B49" s="28"/>
      <c r="C49" s="28" t="s">
        <v>42</v>
      </c>
      <c r="D49" s="28" t="s">
        <v>42</v>
      </c>
      <c r="E49" s="28" t="s">
        <v>42</v>
      </c>
      <c r="F49" s="28" t="s">
        <v>4</v>
      </c>
      <c r="G49" s="28" t="s">
        <v>5</v>
      </c>
      <c r="H49" s="28" t="s">
        <v>4</v>
      </c>
      <c r="I49" s="28" t="s">
        <v>5</v>
      </c>
      <c r="J49" s="28" t="s">
        <v>4</v>
      </c>
      <c r="K49" s="28" t="s">
        <v>5</v>
      </c>
      <c r="L49" s="28" t="s">
        <v>4</v>
      </c>
      <c r="M49" s="28" t="s">
        <v>5</v>
      </c>
      <c r="N49" s="28" t="s">
        <v>4</v>
      </c>
      <c r="O49" s="28" t="s">
        <v>5</v>
      </c>
      <c r="P49" s="28" t="s">
        <v>4</v>
      </c>
      <c r="Q49" s="28" t="s">
        <v>5</v>
      </c>
      <c r="R49" s="28"/>
      <c r="S49" s="28"/>
      <c r="T49" s="28"/>
      <c r="U49" s="28"/>
      <c r="V49" s="28"/>
      <c r="W49" s="28"/>
      <c r="X49" s="28"/>
      <c r="Y49" s="51"/>
    </row>
    <row r="50" spans="1:25" ht="15" customHeight="1">
      <c r="A50" s="28" t="s">
        <v>20</v>
      </c>
      <c r="B50" s="28" t="s">
        <v>21</v>
      </c>
      <c r="C50" s="30"/>
      <c r="D50" s="30"/>
      <c r="E50" s="30"/>
      <c r="F50" s="28" t="s">
        <v>23</v>
      </c>
      <c r="G50" s="28" t="s">
        <v>22</v>
      </c>
      <c r="H50" s="28" t="s">
        <v>24</v>
      </c>
      <c r="I50" s="28" t="s">
        <v>25</v>
      </c>
      <c r="J50" s="28" t="s">
        <v>26</v>
      </c>
      <c r="K50" s="28" t="s">
        <v>27</v>
      </c>
      <c r="L50" s="28" t="s">
        <v>28</v>
      </c>
      <c r="M50" s="28" t="s">
        <v>29</v>
      </c>
      <c r="N50" s="28" t="s">
        <v>30</v>
      </c>
      <c r="O50" s="28" t="s">
        <v>31</v>
      </c>
      <c r="P50" s="28" t="s">
        <v>32</v>
      </c>
      <c r="Q50" s="28" t="s">
        <v>33</v>
      </c>
      <c r="R50" s="28" t="s">
        <v>34</v>
      </c>
      <c r="S50" s="28" t="s">
        <v>36</v>
      </c>
      <c r="T50" s="28" t="s">
        <v>37</v>
      </c>
      <c r="U50" s="28" t="s">
        <v>38</v>
      </c>
      <c r="V50" s="28" t="s">
        <v>39</v>
      </c>
      <c r="W50" s="28" t="s">
        <v>40</v>
      </c>
      <c r="X50" s="28" t="s">
        <v>41</v>
      </c>
      <c r="Y50" s="28" t="s">
        <v>35</v>
      </c>
    </row>
    <row r="51" spans="1:25" ht="15">
      <c r="A51" s="28">
        <f>RANK(Y51,Y$51:Y$55)</f>
        <v>1</v>
      </c>
      <c r="B51" s="40" t="s">
        <v>141</v>
      </c>
      <c r="C51" s="22">
        <v>1.5671296296296298E-2</v>
      </c>
      <c r="D51" s="22">
        <v>2.8668981481481479E-2</v>
      </c>
      <c r="E51" s="22">
        <f>(C51+D51)</f>
        <v>4.4340277777777777E-2</v>
      </c>
      <c r="F51" s="28">
        <v>1</v>
      </c>
      <c r="G51" s="28">
        <f>IFERROR(VLOOKUP(F51,Table7[[Place]:[Points]],2),0)</f>
        <v>100</v>
      </c>
      <c r="H51" s="28">
        <v>1</v>
      </c>
      <c r="I51" s="28">
        <f>IFERROR(VLOOKUP(H51,Table7[[Place]:[Points]],2),0)</f>
        <v>100</v>
      </c>
      <c r="J51" s="28">
        <v>2</v>
      </c>
      <c r="K51" s="36">
        <f>IFERROR(VLOOKUP(J51,Table7[[Place]:[Points]],2),0)</f>
        <v>95</v>
      </c>
      <c r="L51" s="36">
        <v>1</v>
      </c>
      <c r="M51" s="36">
        <f>IFERROR(VLOOKUP(L51,Table7[[Place]:[Points]],2),0)</f>
        <v>100</v>
      </c>
      <c r="N51" s="36">
        <v>2</v>
      </c>
      <c r="O51" s="36">
        <f>IFERROR(VLOOKUP(N51,Table7[[Place]:[Points]],2),0)</f>
        <v>95</v>
      </c>
      <c r="P51" s="36">
        <v>1</v>
      </c>
      <c r="Q51" s="36">
        <f>IFERROR(VLOOKUP(P51,Table7[[Place]:[Points]],2),0)</f>
        <v>100</v>
      </c>
      <c r="R51" s="28">
        <f>SUM(G51,I51,K51,M51,O51,Q51)</f>
        <v>590</v>
      </c>
      <c r="S51" s="28" t="e">
        <f>#REF!</f>
        <v>#REF!</v>
      </c>
      <c r="T51" s="28" t="e">
        <f>#REF!</f>
        <v>#REF!</v>
      </c>
      <c r="U51" s="28" t="e">
        <f>#REF!</f>
        <v>#REF!</v>
      </c>
      <c r="V51" s="28" t="e">
        <f>#REF!</f>
        <v>#REF!</v>
      </c>
      <c r="W51" s="28" t="e">
        <f>#REF!</f>
        <v>#REF!</v>
      </c>
      <c r="X51" s="28" t="e">
        <f>#REF!</f>
        <v>#REF!</v>
      </c>
      <c r="Y51" s="35">
        <f>SUM(LARGE(G51:Q51,{1,2,3,4}))</f>
        <v>400</v>
      </c>
    </row>
    <row r="52" spans="1:25" ht="15">
      <c r="A52" s="35">
        <f>RANK(Y52,Y$51:Y$55)</f>
        <v>2</v>
      </c>
      <c r="B52" s="28" t="s">
        <v>76</v>
      </c>
      <c r="C52" s="25">
        <v>1.6655092592592593E-2</v>
      </c>
      <c r="D52" s="25">
        <v>3.1493055555555559E-2</v>
      </c>
      <c r="E52" s="25">
        <f>(C52+D52)</f>
        <v>4.8148148148148148E-2</v>
      </c>
      <c r="F52" s="28">
        <v>2</v>
      </c>
      <c r="G52" s="28">
        <f>IFERROR(VLOOKUP(F52,Table7[[Place]:[Points]],2),0)</f>
        <v>95</v>
      </c>
      <c r="H52" s="28"/>
      <c r="I52" s="36"/>
      <c r="J52" s="28">
        <v>4</v>
      </c>
      <c r="K52" s="36">
        <f>IFERROR(VLOOKUP(J52,Table7[[Place]:[Points]],2),0)</f>
        <v>88</v>
      </c>
      <c r="L52" s="36">
        <v>2</v>
      </c>
      <c r="M52" s="36">
        <f>IFERROR(VLOOKUP(L52,Table7[[Place]:[Points]],2),0)</f>
        <v>95</v>
      </c>
      <c r="N52" s="36"/>
      <c r="O52" s="36"/>
      <c r="P52" s="50" t="s">
        <v>6</v>
      </c>
      <c r="Q52" s="36">
        <f>IFERROR(VLOOKUP(P52,Table7[[Place]:[Points]],2),0)</f>
        <v>40</v>
      </c>
      <c r="R52" s="28">
        <f>SUM(G52,I52,K52,M52,O52,Q52)</f>
        <v>318</v>
      </c>
      <c r="S52" s="28" t="e">
        <f>#REF!</f>
        <v>#REF!</v>
      </c>
      <c r="T52" s="28" t="e">
        <f>#REF!</f>
        <v>#REF!</v>
      </c>
      <c r="U52" s="28" t="e">
        <f>#REF!</f>
        <v>#REF!</v>
      </c>
      <c r="V52" s="28" t="e">
        <f>#REF!</f>
        <v>#REF!</v>
      </c>
      <c r="W52" s="28" t="e">
        <f>#REF!</f>
        <v>#REF!</v>
      </c>
      <c r="X52" s="28" t="e">
        <f>#REF!</f>
        <v>#REF!</v>
      </c>
      <c r="Y52" s="35">
        <f>SUM(LARGE(G52:Q52,{1,2,3,4}))</f>
        <v>318</v>
      </c>
    </row>
    <row r="53" spans="1:25" s="26" customFormat="1" ht="15">
      <c r="A53" s="35">
        <f>RANK(Y53,Y$51:Y$55)</f>
        <v>3</v>
      </c>
      <c r="B53" s="38" t="s">
        <v>126</v>
      </c>
      <c r="C53" s="25"/>
      <c r="D53" s="25"/>
      <c r="E53" s="25"/>
      <c r="F53" s="35"/>
      <c r="G53" s="35"/>
      <c r="H53" s="35"/>
      <c r="I53" s="36"/>
      <c r="J53" s="35">
        <v>1</v>
      </c>
      <c r="K53" s="36">
        <v>100</v>
      </c>
      <c r="L53" s="36"/>
      <c r="M53" s="36"/>
      <c r="N53" s="36"/>
      <c r="O53" s="36"/>
      <c r="P53" s="36"/>
      <c r="Q53" s="36"/>
      <c r="R53" s="35">
        <f>SUM(G53,I53,K53,M53,O53,Q53)</f>
        <v>100</v>
      </c>
      <c r="S53" s="35"/>
      <c r="T53" s="35"/>
      <c r="U53" s="35"/>
      <c r="V53" s="35"/>
      <c r="W53" s="35"/>
      <c r="X53" s="35"/>
      <c r="Y53" s="35">
        <f>SUM(LARGE(G53:Q53,{1}))</f>
        <v>100</v>
      </c>
    </row>
    <row r="54" spans="1:25" s="26" customFormat="1" ht="15">
      <c r="A54" s="35">
        <f>RANK(Y54,Y$51:Y$55)</f>
        <v>3</v>
      </c>
      <c r="B54" s="43" t="s">
        <v>151</v>
      </c>
      <c r="C54" s="25"/>
      <c r="D54" s="25"/>
      <c r="E54" s="25"/>
      <c r="F54" s="35"/>
      <c r="G54" s="35"/>
      <c r="H54" s="35"/>
      <c r="I54" s="36"/>
      <c r="J54" s="35"/>
      <c r="K54" s="36"/>
      <c r="L54" s="36"/>
      <c r="M54" s="36"/>
      <c r="N54" s="36">
        <v>1</v>
      </c>
      <c r="O54" s="36">
        <f>IFERROR(VLOOKUP(N54,Table7[[Place]:[Points]],2),0)</f>
        <v>100</v>
      </c>
      <c r="P54" s="36"/>
      <c r="Q54" s="36"/>
      <c r="R54" s="35">
        <f>SUM(G54,I54,K54,M54,O54,Q54)</f>
        <v>100</v>
      </c>
      <c r="S54" s="35"/>
      <c r="T54" s="35"/>
      <c r="U54" s="35"/>
      <c r="V54" s="35"/>
      <c r="W54" s="35"/>
      <c r="X54" s="35"/>
      <c r="Y54" s="35">
        <f>SUM(LARGE(G54:Q54,{1}))</f>
        <v>100</v>
      </c>
    </row>
    <row r="55" spans="1:25" s="26" customFormat="1" ht="15">
      <c r="A55" s="35">
        <f>RANK(Y55,Y$51:Y$55)</f>
        <v>5</v>
      </c>
      <c r="B55" s="38" t="s">
        <v>127</v>
      </c>
      <c r="C55" s="25"/>
      <c r="D55" s="25"/>
      <c r="E55" s="25"/>
      <c r="F55" s="35"/>
      <c r="G55" s="35"/>
      <c r="H55" s="35"/>
      <c r="I55" s="36"/>
      <c r="J55" s="35">
        <v>3</v>
      </c>
      <c r="K55" s="36">
        <v>91</v>
      </c>
      <c r="L55" s="36"/>
      <c r="M55" s="36"/>
      <c r="N55" s="36"/>
      <c r="O55" s="36"/>
      <c r="P55" s="36"/>
      <c r="Q55" s="36"/>
      <c r="R55" s="35">
        <f>SUM(G55,I55,K55,M55,O55,Q55)</f>
        <v>91</v>
      </c>
      <c r="S55" s="35"/>
      <c r="T55" s="35"/>
      <c r="U55" s="35"/>
      <c r="V55" s="35"/>
      <c r="W55" s="35"/>
      <c r="X55" s="35"/>
      <c r="Y55" s="35">
        <f>SUM(LARGE(G55:Q55,{1}))</f>
        <v>91</v>
      </c>
    </row>
    <row r="56" spans="1:25" ht="15">
      <c r="A56" s="28"/>
      <c r="B56" s="35">
        <f>COUNTIF(B51:B55,"&lt;&gt;")</f>
        <v>5</v>
      </c>
      <c r="C56" s="25"/>
      <c r="D56" s="25"/>
      <c r="E56" s="25"/>
      <c r="F56" s="28">
        <f>COUNTIF(F51:F52,"&lt;&gt;")</f>
        <v>2</v>
      </c>
      <c r="G56" s="28"/>
      <c r="H56" s="28">
        <f>COUNTIF(H51:H52,"&lt;&gt;")</f>
        <v>1</v>
      </c>
      <c r="I56" s="28"/>
      <c r="J56" s="36">
        <v>4</v>
      </c>
      <c r="K56" s="36"/>
      <c r="L56" s="36">
        <f>COUNTIF(L51:L54,"&lt;&gt;")</f>
        <v>2</v>
      </c>
      <c r="M56" s="36"/>
      <c r="N56" s="36">
        <f>COUNTIF(N51:N55,"&lt;&gt;")</f>
        <v>2</v>
      </c>
      <c r="O56" s="36"/>
      <c r="P56" s="36">
        <f>COUNTIF(P51:P52,"&lt;&gt;")</f>
        <v>2</v>
      </c>
      <c r="Q56" s="36"/>
      <c r="R56" s="28"/>
      <c r="S56" s="28"/>
      <c r="T56" s="28"/>
      <c r="U56" s="28"/>
      <c r="V56" s="28"/>
      <c r="W56" s="28"/>
      <c r="X56" s="28"/>
      <c r="Y56" s="28"/>
    </row>
    <row r="57" spans="1:25" ht="15">
      <c r="A57" s="28"/>
      <c r="B57" s="28"/>
      <c r="C57" s="10"/>
      <c r="D57" s="10"/>
      <c r="E57" s="10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</row>
    <row r="58" spans="1:25" ht="15">
      <c r="A58" s="28"/>
      <c r="B58" s="28" t="s">
        <v>12</v>
      </c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</row>
    <row r="59" spans="1:25" s="33" customFormat="1" ht="45.75" customHeight="1">
      <c r="A59" s="31" t="s">
        <v>2</v>
      </c>
      <c r="B59" s="31" t="s">
        <v>0</v>
      </c>
      <c r="C59" s="31" t="s">
        <v>53</v>
      </c>
      <c r="D59" s="31" t="s">
        <v>55</v>
      </c>
      <c r="E59" s="31" t="s">
        <v>54</v>
      </c>
      <c r="F59" s="52" t="s">
        <v>103</v>
      </c>
      <c r="G59" s="52"/>
      <c r="H59" s="52" t="s">
        <v>102</v>
      </c>
      <c r="I59" s="52"/>
      <c r="J59" s="52" t="s">
        <v>101</v>
      </c>
      <c r="K59" s="52"/>
      <c r="L59" s="52" t="s">
        <v>100</v>
      </c>
      <c r="M59" s="52"/>
      <c r="N59" s="52" t="s">
        <v>99</v>
      </c>
      <c r="O59" s="52"/>
      <c r="P59" s="52" t="s">
        <v>108</v>
      </c>
      <c r="Q59" s="52"/>
      <c r="R59" s="31" t="s">
        <v>3</v>
      </c>
      <c r="S59" s="31" t="s">
        <v>36</v>
      </c>
      <c r="T59" s="31" t="s">
        <v>37</v>
      </c>
      <c r="U59" s="31" t="s">
        <v>38</v>
      </c>
      <c r="V59" s="31" t="s">
        <v>39</v>
      </c>
      <c r="W59" s="31" t="s">
        <v>40</v>
      </c>
      <c r="X59" s="31" t="s">
        <v>41</v>
      </c>
      <c r="Y59" s="51" t="s">
        <v>16</v>
      </c>
    </row>
    <row r="60" spans="1:25" ht="15">
      <c r="A60" s="28"/>
      <c r="B60" s="28"/>
      <c r="C60" s="28" t="s">
        <v>42</v>
      </c>
      <c r="D60" s="28" t="s">
        <v>42</v>
      </c>
      <c r="E60" s="28" t="s">
        <v>42</v>
      </c>
      <c r="F60" s="28" t="s">
        <v>4</v>
      </c>
      <c r="G60" s="28" t="s">
        <v>5</v>
      </c>
      <c r="H60" s="28" t="s">
        <v>4</v>
      </c>
      <c r="I60" s="28" t="s">
        <v>5</v>
      </c>
      <c r="J60" s="28" t="s">
        <v>4</v>
      </c>
      <c r="K60" s="28" t="s">
        <v>5</v>
      </c>
      <c r="L60" s="28" t="s">
        <v>4</v>
      </c>
      <c r="M60" s="28" t="s">
        <v>5</v>
      </c>
      <c r="N60" s="28" t="s">
        <v>4</v>
      </c>
      <c r="O60" s="28" t="s">
        <v>5</v>
      </c>
      <c r="P60" s="28" t="s">
        <v>4</v>
      </c>
      <c r="Q60" s="28" t="s">
        <v>5</v>
      </c>
      <c r="R60" s="28"/>
      <c r="S60" s="28"/>
      <c r="T60" s="28"/>
      <c r="U60" s="28"/>
      <c r="V60" s="28"/>
      <c r="W60" s="28"/>
      <c r="X60" s="28"/>
      <c r="Y60" s="51"/>
    </row>
    <row r="61" spans="1:25" ht="15">
      <c r="A61" s="28" t="s">
        <v>20</v>
      </c>
      <c r="B61" s="28" t="s">
        <v>21</v>
      </c>
      <c r="C61" s="30"/>
      <c r="D61" s="30"/>
      <c r="E61" s="30"/>
      <c r="F61" s="28" t="s">
        <v>23</v>
      </c>
      <c r="G61" s="28" t="s">
        <v>22</v>
      </c>
      <c r="H61" s="28" t="s">
        <v>24</v>
      </c>
      <c r="I61" s="28" t="s">
        <v>25</v>
      </c>
      <c r="J61" s="28" t="s">
        <v>26</v>
      </c>
      <c r="K61" s="28" t="s">
        <v>27</v>
      </c>
      <c r="L61" s="28" t="s">
        <v>28</v>
      </c>
      <c r="M61" s="28" t="s">
        <v>29</v>
      </c>
      <c r="N61" s="28" t="s">
        <v>30</v>
      </c>
      <c r="O61" s="28" t="s">
        <v>31</v>
      </c>
      <c r="P61" s="28" t="s">
        <v>32</v>
      </c>
      <c r="Q61" s="28" t="s">
        <v>33</v>
      </c>
      <c r="R61" s="28" t="s">
        <v>34</v>
      </c>
      <c r="S61" s="28" t="s">
        <v>36</v>
      </c>
      <c r="T61" s="28" t="s">
        <v>37</v>
      </c>
      <c r="U61" s="28" t="s">
        <v>38</v>
      </c>
      <c r="V61" s="28" t="s">
        <v>39</v>
      </c>
      <c r="W61" s="28" t="s">
        <v>40</v>
      </c>
      <c r="X61" s="28" t="s">
        <v>41</v>
      </c>
      <c r="Y61" s="28" t="s">
        <v>35</v>
      </c>
    </row>
    <row r="62" spans="1:25" ht="14.25" customHeight="1">
      <c r="A62" s="28">
        <f t="shared" ref="A62:A93" si="4">RANK(Y62,Y$62:Y$112)</f>
        <v>1</v>
      </c>
      <c r="B62" s="35" t="s">
        <v>77</v>
      </c>
      <c r="C62" s="23">
        <v>1.1898148148148149E-2</v>
      </c>
      <c r="D62" s="23">
        <v>2.1967592592592594E-2</v>
      </c>
      <c r="E62" s="23">
        <f t="shared" ref="E62:E73" si="5">(C62+D62)</f>
        <v>3.3865740740740745E-2</v>
      </c>
      <c r="F62" s="28">
        <v>1</v>
      </c>
      <c r="G62" s="28">
        <f>IFERROR(VLOOKUP(F62,Table7[[Place]:[Points]],2),0)</f>
        <v>100</v>
      </c>
      <c r="H62" s="28">
        <v>2</v>
      </c>
      <c r="I62" s="36">
        <f>IFERROR(VLOOKUP(H62,Table7[[Place]:[Points]],2),0)</f>
        <v>95</v>
      </c>
      <c r="J62" s="28">
        <v>3</v>
      </c>
      <c r="K62" s="36">
        <f>IFERROR(VLOOKUP(J62,Table7[[Place]:[Points]],2),0)</f>
        <v>91</v>
      </c>
      <c r="L62" s="36">
        <v>1</v>
      </c>
      <c r="M62" s="36">
        <f>IFERROR(VLOOKUP(L62,Table7[[Place]:[Points]],2),0)</f>
        <v>100</v>
      </c>
      <c r="N62" s="36">
        <v>1</v>
      </c>
      <c r="O62" s="36">
        <f>IFERROR(VLOOKUP(N62,Table7[[Place]:[Points]],2),0)</f>
        <v>100</v>
      </c>
      <c r="P62" s="36">
        <v>2</v>
      </c>
      <c r="Q62" s="36">
        <f>IFERROR(VLOOKUP(P62,Table7[[Place]:[Points]],2),0)</f>
        <v>95</v>
      </c>
      <c r="R62" s="28">
        <f t="shared" ref="R62:R93" si="6">SUM(G62,I62,K62,M62,O62,Q62)</f>
        <v>581</v>
      </c>
      <c r="S62" s="28" t="e">
        <f>#REF!</f>
        <v>#REF!</v>
      </c>
      <c r="T62" s="28" t="e">
        <f>#REF!</f>
        <v>#REF!</v>
      </c>
      <c r="U62" s="28" t="e">
        <f>#REF!</f>
        <v>#REF!</v>
      </c>
      <c r="V62" s="28" t="e">
        <f>#REF!</f>
        <v>#REF!</v>
      </c>
      <c r="W62" s="28" t="e">
        <f>#REF!</f>
        <v>#REF!</v>
      </c>
      <c r="X62" s="28" t="e">
        <f>#REF!</f>
        <v>#REF!</v>
      </c>
      <c r="Y62" s="35">
        <f>SUM(LARGE(G62:Q62,{1,2,3,4}))</f>
        <v>395</v>
      </c>
    </row>
    <row r="63" spans="1:25" ht="15">
      <c r="A63" s="35">
        <f t="shared" si="4"/>
        <v>2</v>
      </c>
      <c r="B63" s="34" t="s">
        <v>7</v>
      </c>
      <c r="C63" s="23">
        <v>2.146990740740741E-2</v>
      </c>
      <c r="D63" s="23">
        <v>2.3078703703703702E-2</v>
      </c>
      <c r="E63" s="23">
        <f t="shared" si="5"/>
        <v>4.4548611111111108E-2</v>
      </c>
      <c r="F63" s="28">
        <v>14</v>
      </c>
      <c r="G63" s="28">
        <v>77</v>
      </c>
      <c r="H63" s="28">
        <v>4</v>
      </c>
      <c r="I63" s="36">
        <v>88</v>
      </c>
      <c r="J63" s="28">
        <v>1</v>
      </c>
      <c r="K63" s="36">
        <v>100</v>
      </c>
      <c r="L63" s="36">
        <v>3</v>
      </c>
      <c r="M63" s="36">
        <f>IFERROR(VLOOKUP(L63,Table7[[Place]:[Points]],2),0)</f>
        <v>91</v>
      </c>
      <c r="N63" s="36">
        <v>3</v>
      </c>
      <c r="O63" s="36">
        <f>IFERROR(VLOOKUP(N63,Table7[[Place]:[Points]],2),0)</f>
        <v>91</v>
      </c>
      <c r="P63" s="36">
        <v>1</v>
      </c>
      <c r="Q63" s="36">
        <f>IFERROR(VLOOKUP(P63,Table7[[Place]:[Points]],2),0)</f>
        <v>100</v>
      </c>
      <c r="R63" s="35">
        <f t="shared" si="6"/>
        <v>547</v>
      </c>
      <c r="S63" s="28"/>
      <c r="T63" s="28"/>
      <c r="U63" s="28"/>
      <c r="V63" s="28"/>
      <c r="W63" s="28"/>
      <c r="X63" s="28"/>
      <c r="Y63" s="35">
        <f>SUM(LARGE(G63:Q63,{1,2,3,4}))</f>
        <v>382</v>
      </c>
    </row>
    <row r="64" spans="1:25" s="26" customFormat="1" ht="15">
      <c r="A64" s="35">
        <f t="shared" si="4"/>
        <v>3</v>
      </c>
      <c r="B64" s="35" t="s">
        <v>15</v>
      </c>
      <c r="C64" s="23">
        <v>1.2233796296296296E-2</v>
      </c>
      <c r="D64" s="23">
        <v>2.1944444444444447E-2</v>
      </c>
      <c r="E64" s="23">
        <f t="shared" si="5"/>
        <v>3.4178240740740745E-2</v>
      </c>
      <c r="F64" s="35">
        <v>2</v>
      </c>
      <c r="G64" s="35">
        <f>IFERROR(VLOOKUP(F64,Table7[[Place]:[Points]],2),0)</f>
        <v>95</v>
      </c>
      <c r="H64" s="35">
        <v>1</v>
      </c>
      <c r="I64" s="36">
        <f>IFERROR(VLOOKUP(H64,Table7[[Place]:[Points]],2),0)</f>
        <v>100</v>
      </c>
      <c r="J64" s="35">
        <v>4</v>
      </c>
      <c r="K64" s="36">
        <f>IFERROR(VLOOKUP(J64,Table7[[Place]:[Points]],2),0)</f>
        <v>88</v>
      </c>
      <c r="L64" s="36">
        <v>6</v>
      </c>
      <c r="M64" s="36">
        <f>IFERROR(VLOOKUP(L64,Table7[[Place]:[Points]],2),0)</f>
        <v>85</v>
      </c>
      <c r="N64" s="36">
        <v>7</v>
      </c>
      <c r="O64" s="36">
        <f>IFERROR(VLOOKUP(N64,Table7[[Place]:[Points]],2),0)</f>
        <v>84</v>
      </c>
      <c r="P64" s="36">
        <v>12</v>
      </c>
      <c r="Q64" s="36">
        <f>IFERROR(VLOOKUP(P64,Table7[[Place]:[Points]],2),0)</f>
        <v>79</v>
      </c>
      <c r="R64" s="35">
        <f t="shared" si="6"/>
        <v>531</v>
      </c>
      <c r="S64" s="35" t="e">
        <f>#REF!</f>
        <v>#REF!</v>
      </c>
      <c r="T64" s="35" t="e">
        <f>#REF!</f>
        <v>#REF!</v>
      </c>
      <c r="U64" s="35" t="e">
        <f>#REF!</f>
        <v>#REF!</v>
      </c>
      <c r="V64" s="35" t="e">
        <f>#REF!</f>
        <v>#REF!</v>
      </c>
      <c r="W64" s="35" t="e">
        <f>#REF!</f>
        <v>#REF!</v>
      </c>
      <c r="X64" s="35" t="e">
        <f>#REF!</f>
        <v>#REF!</v>
      </c>
      <c r="Y64" s="35">
        <f>SUM(LARGE(G64:Q64,{1,2,3,4}))</f>
        <v>368</v>
      </c>
    </row>
    <row r="65" spans="1:25" ht="15">
      <c r="A65" s="35">
        <f t="shared" si="4"/>
        <v>4</v>
      </c>
      <c r="B65" s="35" t="s">
        <v>78</v>
      </c>
      <c r="C65" s="23">
        <v>1.2361111111111113E-2</v>
      </c>
      <c r="D65" s="23">
        <v>2.1990740740740741E-2</v>
      </c>
      <c r="E65" s="24">
        <f t="shared" si="5"/>
        <v>3.4351851851851856E-2</v>
      </c>
      <c r="F65" s="35">
        <v>3</v>
      </c>
      <c r="G65" s="28">
        <f>IFERROR(VLOOKUP(F65,Table7[[Place]:[Points]],2),0)</f>
        <v>91</v>
      </c>
      <c r="H65" s="34" t="s">
        <v>6</v>
      </c>
      <c r="I65" s="36">
        <f>IFERROR(VLOOKUP(H65,Table7[[Place]:[Points]],2),0)</f>
        <v>40</v>
      </c>
      <c r="J65" s="28">
        <v>2</v>
      </c>
      <c r="K65" s="36">
        <f>IFERROR(VLOOKUP(J65,Table7[[Place]:[Points]],2),0)</f>
        <v>95</v>
      </c>
      <c r="L65" s="36">
        <v>8</v>
      </c>
      <c r="M65" s="36">
        <f>IFERROR(VLOOKUP(L65,Table7[[Place]:[Points]],2),0)</f>
        <v>83</v>
      </c>
      <c r="N65" s="36"/>
      <c r="O65" s="36"/>
      <c r="P65" s="36">
        <v>3</v>
      </c>
      <c r="Q65" s="36">
        <f>IFERROR(VLOOKUP(P65,Table7[[Place]:[Points]],2),0)</f>
        <v>91</v>
      </c>
      <c r="R65" s="35">
        <f t="shared" si="6"/>
        <v>400</v>
      </c>
      <c r="S65" s="28" t="e">
        <f>#REF!</f>
        <v>#REF!</v>
      </c>
      <c r="T65" s="28" t="e">
        <f>#REF!</f>
        <v>#REF!</v>
      </c>
      <c r="U65" s="28" t="e">
        <f>#REF!</f>
        <v>#REF!</v>
      </c>
      <c r="V65" s="28" t="e">
        <f>#REF!</f>
        <v>#REF!</v>
      </c>
      <c r="W65" s="28" t="e">
        <f>#REF!</f>
        <v>#REF!</v>
      </c>
      <c r="X65" s="28" t="e">
        <f>#REF!</f>
        <v>#REF!</v>
      </c>
      <c r="Y65" s="35">
        <f>SUM(LARGE(G65:Q65,{1,2,3,4}))</f>
        <v>360</v>
      </c>
    </row>
    <row r="66" spans="1:25" ht="15">
      <c r="A66" s="35">
        <f t="shared" si="4"/>
        <v>5</v>
      </c>
      <c r="B66" s="28" t="s">
        <v>79</v>
      </c>
      <c r="C66" s="23">
        <v>1.2210648148148146E-2</v>
      </c>
      <c r="D66" s="23">
        <v>2.3032407407407404E-2</v>
      </c>
      <c r="E66" s="23">
        <f t="shared" si="5"/>
        <v>3.5243055555555548E-2</v>
      </c>
      <c r="F66" s="28">
        <v>4</v>
      </c>
      <c r="G66" s="28">
        <f>IFERROR(VLOOKUP(F66,Table7[[Place]:[Points]],2),0)</f>
        <v>88</v>
      </c>
      <c r="H66" s="34" t="s">
        <v>6</v>
      </c>
      <c r="I66" s="36">
        <f>IFERROR(VLOOKUP(H66,Table7[[Place]:[Points]],2),0)</f>
        <v>40</v>
      </c>
      <c r="J66" s="28">
        <v>8</v>
      </c>
      <c r="K66" s="36">
        <f>IFERROR(VLOOKUP(J66,Table7[[Place]:[Points]],2),0)</f>
        <v>83</v>
      </c>
      <c r="L66" s="36">
        <v>5</v>
      </c>
      <c r="M66" s="36">
        <f>IFERROR(VLOOKUP(L66,Table7[[Place]:[Points]],2),0)</f>
        <v>86</v>
      </c>
      <c r="N66" s="36">
        <v>2</v>
      </c>
      <c r="O66" s="36">
        <f>IFERROR(VLOOKUP(N66,Table7[[Place]:[Points]],2),0)</f>
        <v>95</v>
      </c>
      <c r="P66" s="36">
        <v>5</v>
      </c>
      <c r="Q66" s="36">
        <f>IFERROR(VLOOKUP(P66,Table7[[Place]:[Points]],2),0)</f>
        <v>86</v>
      </c>
      <c r="R66" s="35">
        <f t="shared" si="6"/>
        <v>478</v>
      </c>
      <c r="S66" s="28" t="e">
        <f>#REF!</f>
        <v>#REF!</v>
      </c>
      <c r="T66" s="28" t="e">
        <f>#REF!</f>
        <v>#REF!</v>
      </c>
      <c r="U66" s="28" t="e">
        <f>#REF!</f>
        <v>#REF!</v>
      </c>
      <c r="V66" s="28" t="e">
        <f>#REF!</f>
        <v>#REF!</v>
      </c>
      <c r="W66" s="28" t="e">
        <f>#REF!</f>
        <v>#REF!</v>
      </c>
      <c r="X66" s="28" t="e">
        <f>#REF!</f>
        <v>#REF!</v>
      </c>
      <c r="Y66" s="35">
        <f>SUM(LARGE(G66:Q66,{1,2,3,4}))</f>
        <v>355</v>
      </c>
    </row>
    <row r="67" spans="1:25" ht="15">
      <c r="A67" s="35">
        <f t="shared" si="4"/>
        <v>6</v>
      </c>
      <c r="B67" s="28" t="s">
        <v>80</v>
      </c>
      <c r="C67" s="23">
        <v>1.315972222222222E-2</v>
      </c>
      <c r="D67" s="23">
        <v>2.4097222222222225E-2</v>
      </c>
      <c r="E67" s="24">
        <f t="shared" si="5"/>
        <v>3.7256944444444447E-2</v>
      </c>
      <c r="F67" s="28">
        <v>6</v>
      </c>
      <c r="G67" s="28">
        <f>IFERROR(VLOOKUP(F67,Table7[[Place]:[Points]],2),0)</f>
        <v>85</v>
      </c>
      <c r="H67" s="34" t="s">
        <v>6</v>
      </c>
      <c r="I67" s="36">
        <f>IFERROR(VLOOKUP(H67,Table7[[Place]:[Points]],2),0)</f>
        <v>40</v>
      </c>
      <c r="J67" s="28">
        <v>6</v>
      </c>
      <c r="K67" s="36">
        <f>IFERROR(VLOOKUP(J67,Table7[[Place]:[Points]],2),0)</f>
        <v>85</v>
      </c>
      <c r="L67" s="36">
        <v>2</v>
      </c>
      <c r="M67" s="36">
        <f>IFERROR(VLOOKUP(L67,Table7[[Place]:[Points]],2),0)</f>
        <v>95</v>
      </c>
      <c r="N67" s="36">
        <v>5</v>
      </c>
      <c r="O67" s="36">
        <f>IFERROR(VLOOKUP(N67,Table7[[Place]:[Points]],2),0)</f>
        <v>86</v>
      </c>
      <c r="P67" s="36">
        <v>4</v>
      </c>
      <c r="Q67" s="36">
        <f>IFERROR(VLOOKUP(P67,Table7[[Place]:[Points]],2),0)</f>
        <v>88</v>
      </c>
      <c r="R67" s="35">
        <f t="shared" si="6"/>
        <v>479</v>
      </c>
      <c r="S67" s="28" t="e">
        <f>#REF!</f>
        <v>#REF!</v>
      </c>
      <c r="T67" s="28" t="e">
        <f>#REF!</f>
        <v>#REF!</v>
      </c>
      <c r="U67" s="28" t="e">
        <f>#REF!</f>
        <v>#REF!</v>
      </c>
      <c r="V67" s="28" t="e">
        <f>#REF!</f>
        <v>#REF!</v>
      </c>
      <c r="W67" s="28" t="e">
        <f>#REF!</f>
        <v>#REF!</v>
      </c>
      <c r="X67" s="28" t="e">
        <f>#REF!</f>
        <v>#REF!</v>
      </c>
      <c r="Y67" s="35">
        <f>SUM(LARGE(G67:Q67,{1,2,3,4}))</f>
        <v>354</v>
      </c>
    </row>
    <row r="68" spans="1:25" ht="15">
      <c r="A68" s="35">
        <f t="shared" si="4"/>
        <v>7</v>
      </c>
      <c r="B68" s="35" t="s">
        <v>17</v>
      </c>
      <c r="C68" s="23">
        <v>1.2708333333333334E-2</v>
      </c>
      <c r="D68" s="23">
        <v>2.3379629629629629E-2</v>
      </c>
      <c r="E68" s="23">
        <f t="shared" si="5"/>
        <v>3.6087962962962961E-2</v>
      </c>
      <c r="F68" s="35">
        <v>5</v>
      </c>
      <c r="G68" s="28">
        <f>IFERROR(VLOOKUP(F68,Table7[[Place]:[Points]],2),0)</f>
        <v>86</v>
      </c>
      <c r="H68" s="35">
        <v>3</v>
      </c>
      <c r="I68" s="36">
        <f>IFERROR(VLOOKUP(H68,Table7[[Place]:[Points]],2),0)</f>
        <v>91</v>
      </c>
      <c r="J68" s="28">
        <v>5</v>
      </c>
      <c r="K68" s="36">
        <f>IFERROR(VLOOKUP(J68,Table7[[Place]:[Points]],2),0)</f>
        <v>86</v>
      </c>
      <c r="L68" s="36">
        <v>4</v>
      </c>
      <c r="M68" s="36">
        <f>IFERROR(VLOOKUP(L68,Table7[[Place]:[Points]],2),0)</f>
        <v>88</v>
      </c>
      <c r="N68" s="36"/>
      <c r="O68" s="36"/>
      <c r="P68" s="50" t="s">
        <v>65</v>
      </c>
      <c r="Q68" s="36">
        <f>IFERROR(VLOOKUP(P68,Table7[[Place]:[Points]],2),0)</f>
        <v>40</v>
      </c>
      <c r="R68" s="35">
        <f t="shared" si="6"/>
        <v>391</v>
      </c>
      <c r="S68" s="28" t="e">
        <f>#REF!</f>
        <v>#REF!</v>
      </c>
      <c r="T68" s="28" t="e">
        <f>#REF!</f>
        <v>#REF!</v>
      </c>
      <c r="U68" s="28" t="e">
        <f>#REF!</f>
        <v>#REF!</v>
      </c>
      <c r="V68" s="28" t="e">
        <f>#REF!</f>
        <v>#REF!</v>
      </c>
      <c r="W68" s="28" t="e">
        <f>#REF!</f>
        <v>#REF!</v>
      </c>
      <c r="X68" s="28" t="e">
        <f>#REF!</f>
        <v>#REF!</v>
      </c>
      <c r="Y68" s="35">
        <f>SUM(LARGE(G68:Q68,{1,2,3,4}))</f>
        <v>351</v>
      </c>
    </row>
    <row r="69" spans="1:25" ht="15">
      <c r="A69" s="35">
        <f t="shared" si="4"/>
        <v>8</v>
      </c>
      <c r="B69" s="28" t="s">
        <v>50</v>
      </c>
      <c r="C69" s="23">
        <v>1.2962962962962963E-2</v>
      </c>
      <c r="D69" s="23">
        <v>2.4502314814814814E-2</v>
      </c>
      <c r="E69" s="23">
        <f t="shared" si="5"/>
        <v>3.7465277777777778E-2</v>
      </c>
      <c r="F69" s="28">
        <v>8</v>
      </c>
      <c r="G69" s="28">
        <f>IFERROR(VLOOKUP(F69,Table7[[Place]:[Points]],2),0)</f>
        <v>83</v>
      </c>
      <c r="H69" s="35">
        <v>6</v>
      </c>
      <c r="I69" s="36">
        <f>IFERROR(VLOOKUP(H69,Table7[[Place]:[Points]],2),0)</f>
        <v>85</v>
      </c>
      <c r="J69" s="28">
        <v>9</v>
      </c>
      <c r="K69" s="36">
        <f>IFERROR(VLOOKUP(J69,Table7[[Place]:[Points]],2),0)</f>
        <v>82</v>
      </c>
      <c r="L69" s="36">
        <v>10</v>
      </c>
      <c r="M69" s="36">
        <f>IFERROR(VLOOKUP(L69,Table7[[Place]:[Points]],2),0)</f>
        <v>81</v>
      </c>
      <c r="N69" s="36"/>
      <c r="O69" s="36"/>
      <c r="P69" s="36">
        <v>20</v>
      </c>
      <c r="Q69" s="36">
        <f>IFERROR(VLOOKUP(P69,Table7[[Place]:[Points]],2),0)</f>
        <v>71</v>
      </c>
      <c r="R69" s="35">
        <f t="shared" si="6"/>
        <v>402</v>
      </c>
      <c r="S69" s="28" t="e">
        <f>#REF!</f>
        <v>#REF!</v>
      </c>
      <c r="T69" s="28" t="e">
        <f>#REF!</f>
        <v>#REF!</v>
      </c>
      <c r="U69" s="28" t="e">
        <f>#REF!</f>
        <v>#REF!</v>
      </c>
      <c r="V69" s="28" t="e">
        <f>#REF!</f>
        <v>#REF!</v>
      </c>
      <c r="W69" s="28" t="e">
        <f>#REF!</f>
        <v>#REF!</v>
      </c>
      <c r="X69" s="28" t="e">
        <f>#REF!</f>
        <v>#REF!</v>
      </c>
      <c r="Y69" s="35">
        <f>SUM(LARGE(G69:Q69,{1,2,3,4}))</f>
        <v>331</v>
      </c>
    </row>
    <row r="70" spans="1:25" ht="15">
      <c r="A70" s="35">
        <f t="shared" si="4"/>
        <v>9</v>
      </c>
      <c r="B70" s="35" t="s">
        <v>82</v>
      </c>
      <c r="C70" s="23">
        <v>1.3344907407407408E-2</v>
      </c>
      <c r="D70" s="23">
        <v>2.5462962962962962E-2</v>
      </c>
      <c r="E70" s="23">
        <f t="shared" si="5"/>
        <v>3.8807870370370368E-2</v>
      </c>
      <c r="F70" s="28">
        <v>10</v>
      </c>
      <c r="G70" s="28">
        <f>IFERROR(VLOOKUP(F70,Table7[[Place]:[Points]],2),0)</f>
        <v>81</v>
      </c>
      <c r="H70" s="35"/>
      <c r="I70" s="36"/>
      <c r="J70" s="28">
        <v>17</v>
      </c>
      <c r="K70" s="36">
        <f>IFERROR(VLOOKUP(J70,Table7[[Place]:[Points]],2),0)</f>
        <v>74</v>
      </c>
      <c r="L70" s="36">
        <v>12</v>
      </c>
      <c r="M70" s="36">
        <f>IFERROR(VLOOKUP(L70,Table7[[Place]:[Points]],2),0)</f>
        <v>79</v>
      </c>
      <c r="N70" s="36">
        <v>8</v>
      </c>
      <c r="O70" s="36">
        <f>IFERROR(VLOOKUP(N70,Table7[[Place]:[Points]],2),0)</f>
        <v>83</v>
      </c>
      <c r="P70" s="36">
        <v>14</v>
      </c>
      <c r="Q70" s="36">
        <f>IFERROR(VLOOKUP(P70,Table7[[Place]:[Points]],2),0)</f>
        <v>77</v>
      </c>
      <c r="R70" s="35">
        <f t="shared" si="6"/>
        <v>394</v>
      </c>
      <c r="S70" s="28" t="e">
        <f>#REF!</f>
        <v>#REF!</v>
      </c>
      <c r="T70" s="28" t="e">
        <f>#REF!</f>
        <v>#REF!</v>
      </c>
      <c r="U70" s="28" t="e">
        <f>#REF!</f>
        <v>#REF!</v>
      </c>
      <c r="V70" s="28" t="e">
        <f>#REF!</f>
        <v>#REF!</v>
      </c>
      <c r="W70" s="28" t="e">
        <f>#REF!</f>
        <v>#REF!</v>
      </c>
      <c r="X70" s="28" t="e">
        <f>#REF!</f>
        <v>#REF!</v>
      </c>
      <c r="Y70" s="35">
        <f>SUM(LARGE(G70:Q70,{1,2,3,4}))</f>
        <v>320</v>
      </c>
    </row>
    <row r="71" spans="1:25" ht="15">
      <c r="A71" s="35">
        <f t="shared" si="4"/>
        <v>10</v>
      </c>
      <c r="B71" s="28" t="s">
        <v>98</v>
      </c>
      <c r="C71" s="23">
        <v>1.3912037037037037E-2</v>
      </c>
      <c r="D71" s="23">
        <v>2.508101851851852E-2</v>
      </c>
      <c r="E71" s="24">
        <f t="shared" si="5"/>
        <v>3.8993055555555559E-2</v>
      </c>
      <c r="F71" s="28">
        <v>11</v>
      </c>
      <c r="G71" s="28">
        <f>IFERROR(VLOOKUP(F71,Table7[[Place]:[Points]],2),0)</f>
        <v>80</v>
      </c>
      <c r="H71" s="35">
        <v>10</v>
      </c>
      <c r="I71" s="36">
        <f>IFERROR(VLOOKUP(H71,Table7[[Place]:[Points]],2),0)</f>
        <v>81</v>
      </c>
      <c r="J71" s="28">
        <v>16</v>
      </c>
      <c r="K71" s="36">
        <f>IFERROR(VLOOKUP(J71,Table7[[Place]:[Points]],2),0)</f>
        <v>75</v>
      </c>
      <c r="L71" s="36">
        <v>11</v>
      </c>
      <c r="M71" s="36">
        <f>IFERROR(VLOOKUP(L71,Table7[[Place]:[Points]],2),0)</f>
        <v>80</v>
      </c>
      <c r="N71" s="47" t="s">
        <v>6</v>
      </c>
      <c r="O71" s="36">
        <f>IFERROR(VLOOKUP(N71,Table7[[Place]:[Points]],2),0)</f>
        <v>40</v>
      </c>
      <c r="P71" s="36">
        <v>15</v>
      </c>
      <c r="Q71" s="36">
        <f>IFERROR(VLOOKUP(P71,Table7[[Place]:[Points]],2),0)</f>
        <v>76</v>
      </c>
      <c r="R71" s="35">
        <f t="shared" si="6"/>
        <v>432</v>
      </c>
      <c r="S71" s="28" t="e">
        <f>#REF!</f>
        <v>#REF!</v>
      </c>
      <c r="T71" s="28" t="e">
        <f>#REF!</f>
        <v>#REF!</v>
      </c>
      <c r="U71" s="28" t="e">
        <f>#REF!</f>
        <v>#REF!</v>
      </c>
      <c r="V71" s="28" t="e">
        <f>#REF!</f>
        <v>#REF!</v>
      </c>
      <c r="W71" s="28" t="e">
        <f>#REF!</f>
        <v>#REF!</v>
      </c>
      <c r="X71" s="28" t="e">
        <f>#REF!</f>
        <v>#REF!</v>
      </c>
      <c r="Y71" s="35">
        <f>SUM(LARGE(G71:Q71,{1,2,3,4}))</f>
        <v>317</v>
      </c>
    </row>
    <row r="72" spans="1:25" s="26" customFormat="1" ht="15">
      <c r="A72" s="35">
        <f t="shared" si="4"/>
        <v>11</v>
      </c>
      <c r="B72" s="35" t="s">
        <v>81</v>
      </c>
      <c r="C72" s="23">
        <v>1.3125E-2</v>
      </c>
      <c r="D72" s="23">
        <v>2.4502314814814814E-2</v>
      </c>
      <c r="E72" s="24">
        <f t="shared" si="5"/>
        <v>3.7627314814814815E-2</v>
      </c>
      <c r="F72" s="35">
        <v>9</v>
      </c>
      <c r="G72" s="35">
        <f>IFERROR(VLOOKUP(F72,Table7[[Place]:[Points]],2),0)</f>
        <v>82</v>
      </c>
      <c r="H72" s="35"/>
      <c r="I72" s="36"/>
      <c r="J72" s="35">
        <v>13</v>
      </c>
      <c r="K72" s="36">
        <f>IFERROR(VLOOKUP(J72,Table7[[Place]:[Points]],2),0)</f>
        <v>78</v>
      </c>
      <c r="L72" s="36"/>
      <c r="M72" s="36"/>
      <c r="N72" s="36">
        <v>9</v>
      </c>
      <c r="O72" s="36">
        <f>IFERROR(VLOOKUP(N72,Table7[[Place]:[Points]],2),0)</f>
        <v>82</v>
      </c>
      <c r="P72" s="36">
        <v>22</v>
      </c>
      <c r="Q72" s="36">
        <f>IFERROR(VLOOKUP(P72,Table7[[Place]:[Points]],2),0)</f>
        <v>69</v>
      </c>
      <c r="R72" s="35">
        <f t="shared" si="6"/>
        <v>311</v>
      </c>
      <c r="S72" s="35" t="e">
        <f>#REF!</f>
        <v>#REF!</v>
      </c>
      <c r="T72" s="35" t="e">
        <f>#REF!</f>
        <v>#REF!</v>
      </c>
      <c r="U72" s="35" t="e">
        <f>#REF!</f>
        <v>#REF!</v>
      </c>
      <c r="V72" s="35" t="e">
        <f>#REF!</f>
        <v>#REF!</v>
      </c>
      <c r="W72" s="35" t="e">
        <f>#REF!</f>
        <v>#REF!</v>
      </c>
      <c r="X72" s="35" t="e">
        <f>#REF!</f>
        <v>#REF!</v>
      </c>
      <c r="Y72" s="35">
        <f>SUM(LARGE(G72:Q72,{1,2,3,4}))</f>
        <v>311</v>
      </c>
    </row>
    <row r="73" spans="1:25" ht="15">
      <c r="A73" s="35">
        <f t="shared" si="4"/>
        <v>12</v>
      </c>
      <c r="B73" s="35" t="s">
        <v>85</v>
      </c>
      <c r="C73" s="23">
        <v>1.9537037037037037E-2</v>
      </c>
      <c r="D73" s="23">
        <v>3.107638888888889E-2</v>
      </c>
      <c r="E73" s="23">
        <f t="shared" si="5"/>
        <v>5.0613425925925923E-2</v>
      </c>
      <c r="F73" s="35">
        <v>15</v>
      </c>
      <c r="G73" s="28">
        <f>IFERROR(VLOOKUP(F73,Table7[[Place]:[Points]],2),0)</f>
        <v>76</v>
      </c>
      <c r="H73" s="35"/>
      <c r="I73" s="36"/>
      <c r="J73" s="28">
        <v>23</v>
      </c>
      <c r="K73" s="36">
        <f>IFERROR(VLOOKUP(J73,Table7[[Place]:[Points]],2),0)</f>
        <v>68</v>
      </c>
      <c r="L73" s="36">
        <v>15</v>
      </c>
      <c r="M73" s="36">
        <f>IFERROR(VLOOKUP(L73,Table7[[Place]:[Points]],2),0)</f>
        <v>76</v>
      </c>
      <c r="N73" s="36">
        <v>10</v>
      </c>
      <c r="O73" s="36">
        <f>IFERROR(VLOOKUP(N73,Table7[[Place]:[Points]],2),0)</f>
        <v>81</v>
      </c>
      <c r="P73" s="36">
        <v>27</v>
      </c>
      <c r="Q73" s="36">
        <f>IFERROR(VLOOKUP(P73,Table7[[Place]:[Points]],2),0)</f>
        <v>64</v>
      </c>
      <c r="R73" s="35">
        <f t="shared" si="6"/>
        <v>365</v>
      </c>
      <c r="S73" s="28" t="e">
        <f>#REF!</f>
        <v>#REF!</v>
      </c>
      <c r="T73" s="28" t="e">
        <f>#REF!</f>
        <v>#REF!</v>
      </c>
      <c r="U73" s="28" t="e">
        <f>#REF!</f>
        <v>#REF!</v>
      </c>
      <c r="V73" s="28" t="e">
        <f>#REF!</f>
        <v>#REF!</v>
      </c>
      <c r="W73" s="28" t="e">
        <f>#REF!</f>
        <v>#REF!</v>
      </c>
      <c r="X73" s="28" t="e">
        <f>#REF!</f>
        <v>#REF!</v>
      </c>
      <c r="Y73" s="35">
        <f>SUM(LARGE(G73:Q73,{1,2,3,4}))</f>
        <v>301</v>
      </c>
    </row>
    <row r="74" spans="1:25" ht="15">
      <c r="A74" s="35">
        <f t="shared" si="4"/>
        <v>13</v>
      </c>
      <c r="B74" s="34" t="s">
        <v>121</v>
      </c>
      <c r="C74" s="23"/>
      <c r="D74" s="23"/>
      <c r="E74" s="23"/>
      <c r="F74" s="35"/>
      <c r="G74" s="28"/>
      <c r="H74" s="35">
        <v>11</v>
      </c>
      <c r="I74" s="36">
        <v>80</v>
      </c>
      <c r="J74" s="28">
        <v>31</v>
      </c>
      <c r="K74" s="36">
        <v>60</v>
      </c>
      <c r="L74" s="36">
        <v>16</v>
      </c>
      <c r="M74" s="36">
        <f>IFERROR(VLOOKUP(L74,Table7[[Place]:[Points]],2),0)</f>
        <v>75</v>
      </c>
      <c r="N74" s="36">
        <v>11</v>
      </c>
      <c r="O74" s="36">
        <f>IFERROR(VLOOKUP(N74,Table7[[Place]:[Points]],2),0)</f>
        <v>80</v>
      </c>
      <c r="P74" s="36"/>
      <c r="Q74" s="36"/>
      <c r="R74" s="35">
        <f t="shared" si="6"/>
        <v>295</v>
      </c>
      <c r="S74" s="28"/>
      <c r="T74" s="28"/>
      <c r="U74" s="28"/>
      <c r="V74" s="28"/>
      <c r="W74" s="28"/>
      <c r="X74" s="28"/>
      <c r="Y74" s="35">
        <f>SUM(LARGE(G74:Q74,{1,2,3,4}))</f>
        <v>295</v>
      </c>
    </row>
    <row r="75" spans="1:25" ht="15">
      <c r="A75" s="35">
        <f t="shared" si="4"/>
        <v>14</v>
      </c>
      <c r="B75" s="35" t="s">
        <v>18</v>
      </c>
      <c r="C75" s="23" t="s">
        <v>65</v>
      </c>
      <c r="D75" s="23">
        <v>2.4097222222222225E-2</v>
      </c>
      <c r="E75" s="23"/>
      <c r="F75" s="28" t="s">
        <v>6</v>
      </c>
      <c r="G75" s="28">
        <f>IFERROR(VLOOKUP(F75,Table7[[Place]:[Points]],2),0)</f>
        <v>40</v>
      </c>
      <c r="H75" s="28"/>
      <c r="I75" s="36"/>
      <c r="J75" s="28">
        <v>11</v>
      </c>
      <c r="K75" s="36">
        <f>IFERROR(VLOOKUP(J75,Table7[[Place]:[Points]],2),0)</f>
        <v>80</v>
      </c>
      <c r="L75" s="36"/>
      <c r="M75" s="36"/>
      <c r="N75" s="36">
        <v>4</v>
      </c>
      <c r="O75" s="36">
        <f>IFERROR(VLOOKUP(N75,Table7[[Place]:[Points]],2),0)</f>
        <v>88</v>
      </c>
      <c r="P75" s="36">
        <v>8</v>
      </c>
      <c r="Q75" s="36">
        <f>IFERROR(VLOOKUP(P75,Table7[[Place]:[Points]],2),0)</f>
        <v>83</v>
      </c>
      <c r="R75" s="35">
        <f t="shared" si="6"/>
        <v>291</v>
      </c>
      <c r="S75" s="28" t="e">
        <f>#REF!</f>
        <v>#REF!</v>
      </c>
      <c r="T75" s="28" t="e">
        <f>#REF!</f>
        <v>#REF!</v>
      </c>
      <c r="U75" s="28" t="e">
        <f>#REF!</f>
        <v>#REF!</v>
      </c>
      <c r="V75" s="28" t="e">
        <f>#REF!</f>
        <v>#REF!</v>
      </c>
      <c r="W75" s="28" t="e">
        <f>#REF!</f>
        <v>#REF!</v>
      </c>
      <c r="X75" s="28" t="e">
        <f>#REF!</f>
        <v>#REF!</v>
      </c>
      <c r="Y75" s="35">
        <f>SUM(LARGE(G75:Q75,{1,2,3,4}))</f>
        <v>291</v>
      </c>
    </row>
    <row r="76" spans="1:25" s="26" customFormat="1" ht="15">
      <c r="A76" s="35">
        <f t="shared" si="4"/>
        <v>15</v>
      </c>
      <c r="B76" s="35" t="s">
        <v>84</v>
      </c>
      <c r="C76" s="23">
        <v>1.4282407407407409E-2</v>
      </c>
      <c r="D76" s="23">
        <v>2.9513888888888892E-2</v>
      </c>
      <c r="E76" s="23">
        <f>(C76+D76)</f>
        <v>4.3796296296296298E-2</v>
      </c>
      <c r="F76" s="35">
        <v>13</v>
      </c>
      <c r="G76" s="29">
        <f>IFERROR(VLOOKUP(F76,Table7[[Place]:[Points]],2),0)</f>
        <v>78</v>
      </c>
      <c r="H76" s="35">
        <v>13</v>
      </c>
      <c r="I76" s="36">
        <f>IFERROR(VLOOKUP(H76,Table7[[Place]:[Points]],2),0)</f>
        <v>78</v>
      </c>
      <c r="J76" s="29">
        <v>29</v>
      </c>
      <c r="K76" s="36">
        <f>IFERROR(VLOOKUP(J76,Table7[[Place]:[Points]],2),0)</f>
        <v>62</v>
      </c>
      <c r="L76" s="36">
        <v>21</v>
      </c>
      <c r="M76" s="36">
        <f>IFERROR(VLOOKUP(L76,Table7[[Place]:[Points]],2),0)</f>
        <v>70</v>
      </c>
      <c r="N76" s="36"/>
      <c r="O76" s="36"/>
      <c r="P76" s="36">
        <v>31</v>
      </c>
      <c r="Q76" s="36">
        <f>IFERROR(VLOOKUP(P76,Table7[[Place]:[Points]],2),0)</f>
        <v>60</v>
      </c>
      <c r="R76" s="35">
        <f t="shared" si="6"/>
        <v>348</v>
      </c>
      <c r="S76" s="29" t="e">
        <f>#REF!</f>
        <v>#REF!</v>
      </c>
      <c r="T76" s="29" t="e">
        <f>#REF!</f>
        <v>#REF!</v>
      </c>
      <c r="U76" s="29" t="e">
        <f>#REF!</f>
        <v>#REF!</v>
      </c>
      <c r="V76" s="29" t="e">
        <f>#REF!</f>
        <v>#REF!</v>
      </c>
      <c r="W76" s="29" t="e">
        <f>#REF!</f>
        <v>#REF!</v>
      </c>
      <c r="X76" s="29" t="e">
        <f>#REF!</f>
        <v>#REF!</v>
      </c>
      <c r="Y76" s="35">
        <f>SUM(LARGE(G76:Q76,{1,2,3,4}))</f>
        <v>288</v>
      </c>
    </row>
    <row r="77" spans="1:25" ht="15">
      <c r="A77" s="35">
        <f t="shared" si="4"/>
        <v>16</v>
      </c>
      <c r="B77" s="34" t="s">
        <v>122</v>
      </c>
      <c r="C77" s="23"/>
      <c r="D77" s="23"/>
      <c r="E77" s="23"/>
      <c r="F77" s="35"/>
      <c r="G77" s="28"/>
      <c r="H77" s="35">
        <v>12</v>
      </c>
      <c r="I77" s="36">
        <v>79</v>
      </c>
      <c r="J77" s="28">
        <v>28</v>
      </c>
      <c r="K77" s="36">
        <v>63</v>
      </c>
      <c r="L77" s="36"/>
      <c r="M77" s="36"/>
      <c r="N77" s="36">
        <v>13</v>
      </c>
      <c r="O77" s="36">
        <f>IFERROR(VLOOKUP(N77,Table7[[Place]:[Points]],2),0)</f>
        <v>78</v>
      </c>
      <c r="P77" s="36">
        <v>29</v>
      </c>
      <c r="Q77" s="36">
        <f>IFERROR(VLOOKUP(P77,Table7[[Place]:[Points]],2),0)</f>
        <v>62</v>
      </c>
      <c r="R77" s="35">
        <f t="shared" si="6"/>
        <v>282</v>
      </c>
      <c r="S77" s="28"/>
      <c r="T77" s="28"/>
      <c r="U77" s="28"/>
      <c r="V77" s="28"/>
      <c r="W77" s="28"/>
      <c r="X77" s="28"/>
      <c r="Y77" s="35">
        <f>SUM(LARGE(G77:Q77,{1,2,3,4}))</f>
        <v>282</v>
      </c>
    </row>
    <row r="78" spans="1:25" ht="15">
      <c r="A78" s="35">
        <f t="shared" si="4"/>
        <v>16</v>
      </c>
      <c r="B78" s="38" t="s">
        <v>133</v>
      </c>
      <c r="C78" s="23"/>
      <c r="D78" s="23"/>
      <c r="E78" s="23"/>
      <c r="F78" s="34"/>
      <c r="G78" s="28"/>
      <c r="H78" s="34"/>
      <c r="I78" s="36"/>
      <c r="J78" s="28">
        <v>26</v>
      </c>
      <c r="K78" s="36">
        <v>65</v>
      </c>
      <c r="L78" s="36">
        <v>18</v>
      </c>
      <c r="M78" s="36">
        <f>IFERROR(VLOOKUP(L78,Table7[[Place]:[Points]],2),0)</f>
        <v>73</v>
      </c>
      <c r="N78" s="36">
        <v>12</v>
      </c>
      <c r="O78" s="36">
        <f>IFERROR(VLOOKUP(N78,Table7[[Place]:[Points]],2),0)</f>
        <v>79</v>
      </c>
      <c r="P78" s="36">
        <v>26</v>
      </c>
      <c r="Q78" s="36">
        <f>IFERROR(VLOOKUP(P78,Table7[[Place]:[Points]],2),0)</f>
        <v>65</v>
      </c>
      <c r="R78" s="35">
        <f t="shared" si="6"/>
        <v>282</v>
      </c>
      <c r="S78" s="28"/>
      <c r="T78" s="28"/>
      <c r="U78" s="28"/>
      <c r="V78" s="28"/>
      <c r="W78" s="28"/>
      <c r="X78" s="28"/>
      <c r="Y78" s="35">
        <f>SUM(LARGE(G78:Q78,{1,2,3,4}))</f>
        <v>282</v>
      </c>
    </row>
    <row r="79" spans="1:25" ht="15">
      <c r="A79" s="35">
        <f t="shared" si="4"/>
        <v>18</v>
      </c>
      <c r="B79" s="35" t="s">
        <v>48</v>
      </c>
      <c r="C79" s="23">
        <v>1.3263888888888889E-2</v>
      </c>
      <c r="D79" s="23" t="s">
        <v>65</v>
      </c>
      <c r="E79" s="24"/>
      <c r="F79" s="35" t="s">
        <v>6</v>
      </c>
      <c r="G79" s="28">
        <f>IFERROR(VLOOKUP(F79,Table7[[Place]:[Points]],2),0)</f>
        <v>40</v>
      </c>
      <c r="H79" s="35"/>
      <c r="I79" s="36"/>
      <c r="J79" s="28">
        <v>18</v>
      </c>
      <c r="K79" s="36">
        <f>IFERROR(VLOOKUP(J79,Table7[[Place]:[Points]],2),0)</f>
        <v>73</v>
      </c>
      <c r="L79" s="36">
        <v>9</v>
      </c>
      <c r="M79" s="36">
        <f>IFERROR(VLOOKUP(L79,Table7[[Place]:[Points]],2),0)</f>
        <v>82</v>
      </c>
      <c r="N79" s="46" t="s">
        <v>6</v>
      </c>
      <c r="O79" s="36">
        <f>IFERROR(VLOOKUP(N79,Table7[[Place]:[Points]],2),0)</f>
        <v>40</v>
      </c>
      <c r="P79" s="36">
        <v>13</v>
      </c>
      <c r="Q79" s="36">
        <f>IFERROR(VLOOKUP(P79,Table7[[Place]:[Points]],2),0)</f>
        <v>78</v>
      </c>
      <c r="R79" s="35">
        <f t="shared" si="6"/>
        <v>313</v>
      </c>
      <c r="S79" s="28" t="e">
        <f>#REF!</f>
        <v>#REF!</v>
      </c>
      <c r="T79" s="28" t="e">
        <f>#REF!</f>
        <v>#REF!</v>
      </c>
      <c r="U79" s="28" t="e">
        <f>#REF!</f>
        <v>#REF!</v>
      </c>
      <c r="V79" s="28" t="e">
        <f>#REF!</f>
        <v>#REF!</v>
      </c>
      <c r="W79" s="28" t="e">
        <f>#REF!</f>
        <v>#REF!</v>
      </c>
      <c r="X79" s="28" t="e">
        <f>#REF!</f>
        <v>#REF!</v>
      </c>
      <c r="Y79" s="35">
        <f>SUM(LARGE(G79:Q79,{1,2,3,4}))</f>
        <v>273</v>
      </c>
    </row>
    <row r="80" spans="1:25" s="26" customFormat="1" ht="15">
      <c r="A80" s="35">
        <f t="shared" si="4"/>
        <v>19</v>
      </c>
      <c r="B80" s="38" t="s">
        <v>130</v>
      </c>
      <c r="C80" s="23"/>
      <c r="D80" s="23"/>
      <c r="E80" s="23"/>
      <c r="F80" s="34"/>
      <c r="G80" s="35"/>
      <c r="H80" s="34"/>
      <c r="I80" s="36"/>
      <c r="J80" s="35">
        <v>14</v>
      </c>
      <c r="K80" s="36">
        <v>77</v>
      </c>
      <c r="L80" s="36">
        <v>20</v>
      </c>
      <c r="M80" s="36">
        <f>IFERROR(VLOOKUP(L80,Table7[[Place]:[Points]],2),0)</f>
        <v>71</v>
      </c>
      <c r="N80" s="50" t="s">
        <v>6</v>
      </c>
      <c r="O80" s="36">
        <f>IFERROR(VLOOKUP(N80,Table7[[Place]:[Points]],2),0)</f>
        <v>40</v>
      </c>
      <c r="P80" s="36">
        <v>16</v>
      </c>
      <c r="Q80" s="36">
        <f>IFERROR(VLOOKUP(P80,Table7[[Place]:[Points]],2),0)</f>
        <v>75</v>
      </c>
      <c r="R80" s="35">
        <f t="shared" si="6"/>
        <v>263</v>
      </c>
      <c r="S80" s="35"/>
      <c r="T80" s="35"/>
      <c r="U80" s="35"/>
      <c r="V80" s="35"/>
      <c r="W80" s="35"/>
      <c r="X80" s="35"/>
      <c r="Y80" s="35">
        <f>SUM(LARGE(G80:Q80,{1,2,3,4}))</f>
        <v>263</v>
      </c>
    </row>
    <row r="81" spans="1:25" ht="15">
      <c r="A81" s="35">
        <f t="shared" si="4"/>
        <v>20</v>
      </c>
      <c r="B81" s="35" t="s">
        <v>49</v>
      </c>
      <c r="C81" s="23">
        <v>1.4097222222222221E-2</v>
      </c>
      <c r="D81" s="23" t="s">
        <v>65</v>
      </c>
      <c r="E81" s="23"/>
      <c r="F81" s="35" t="s">
        <v>6</v>
      </c>
      <c r="G81" s="28">
        <f>IFERROR(VLOOKUP(F81,Table7[[Place]:[Points]],2),0)</f>
        <v>40</v>
      </c>
      <c r="H81" s="35"/>
      <c r="I81" s="36"/>
      <c r="J81" s="28">
        <v>19</v>
      </c>
      <c r="K81" s="36">
        <f>IFERROR(VLOOKUP(J81,Table7[[Place]:[Points]],2),0)</f>
        <v>72</v>
      </c>
      <c r="L81" s="36">
        <v>14</v>
      </c>
      <c r="M81" s="36">
        <f>IFERROR(VLOOKUP(L81,Table7[[Place]:[Points]],2),0)</f>
        <v>77</v>
      </c>
      <c r="N81" s="36"/>
      <c r="O81" s="36"/>
      <c r="P81" s="36">
        <v>24</v>
      </c>
      <c r="Q81" s="36">
        <f>IFERROR(VLOOKUP(P81,Table7[[Place]:[Points]],2),0)</f>
        <v>67</v>
      </c>
      <c r="R81" s="35">
        <f t="shared" si="6"/>
        <v>256</v>
      </c>
      <c r="S81" s="28" t="e">
        <f>#REF!</f>
        <v>#REF!</v>
      </c>
      <c r="T81" s="28" t="e">
        <f>#REF!</f>
        <v>#REF!</v>
      </c>
      <c r="U81" s="28" t="e">
        <f>#REF!</f>
        <v>#REF!</v>
      </c>
      <c r="V81" s="28" t="e">
        <f>#REF!</f>
        <v>#REF!</v>
      </c>
      <c r="W81" s="28" t="e">
        <f>#REF!</f>
        <v>#REF!</v>
      </c>
      <c r="X81" s="28" t="e">
        <f>#REF!</f>
        <v>#REF!</v>
      </c>
      <c r="Y81" s="35">
        <f>SUM(LARGE(G81:Q81,{1,2,3,4}))</f>
        <v>256</v>
      </c>
    </row>
    <row r="82" spans="1:25" ht="15">
      <c r="A82" s="35">
        <f t="shared" si="4"/>
        <v>21</v>
      </c>
      <c r="B82" s="38" t="s">
        <v>128</v>
      </c>
      <c r="C82" s="23"/>
      <c r="D82" s="23"/>
      <c r="E82" s="23"/>
      <c r="F82" s="34"/>
      <c r="G82" s="28"/>
      <c r="H82" s="34"/>
      <c r="I82" s="36"/>
      <c r="J82" s="28">
        <v>7</v>
      </c>
      <c r="K82" s="36">
        <v>84</v>
      </c>
      <c r="L82" s="36">
        <v>7</v>
      </c>
      <c r="M82" s="36">
        <f>IFERROR(VLOOKUP(L82,Table7[[Place]:[Points]],2),0)</f>
        <v>84</v>
      </c>
      <c r="N82" s="36">
        <v>6</v>
      </c>
      <c r="O82" s="36">
        <f>IFERROR(VLOOKUP(N82,Table7[[Place]:[Points]],2),0)</f>
        <v>85</v>
      </c>
      <c r="P82" s="36"/>
      <c r="Q82" s="36"/>
      <c r="R82" s="35">
        <f t="shared" si="6"/>
        <v>253</v>
      </c>
      <c r="S82" s="28"/>
      <c r="T82" s="28"/>
      <c r="U82" s="28"/>
      <c r="V82" s="28"/>
      <c r="W82" s="28"/>
      <c r="X82" s="28"/>
      <c r="Y82" s="35">
        <f>SUM(LARGE(G82:Q82,{1,2,3}))</f>
        <v>253</v>
      </c>
    </row>
    <row r="83" spans="1:25" ht="15">
      <c r="A83" s="35">
        <f t="shared" si="4"/>
        <v>22</v>
      </c>
      <c r="B83" s="35" t="s">
        <v>45</v>
      </c>
      <c r="C83" s="23">
        <v>1.3530092592592594E-2</v>
      </c>
      <c r="D83" s="23">
        <v>2.3865740740740743E-2</v>
      </c>
      <c r="E83" s="24">
        <f>(C83+D83)</f>
        <v>3.7395833333333336E-2</v>
      </c>
      <c r="F83" s="35">
        <v>7</v>
      </c>
      <c r="G83" s="28">
        <f>IFERROR(VLOOKUP(F83,Table7[[Place]:[Points]],2),0)</f>
        <v>84</v>
      </c>
      <c r="H83" s="35"/>
      <c r="I83" s="36"/>
      <c r="J83" s="28">
        <v>32</v>
      </c>
      <c r="K83" s="36">
        <f>IFERROR(VLOOKUP(J83,Table7[[Place]:[Points]],2),0)</f>
        <v>59</v>
      </c>
      <c r="L83" s="36"/>
      <c r="M83" s="36"/>
      <c r="N83" s="36"/>
      <c r="O83" s="36"/>
      <c r="P83" s="36">
        <v>9</v>
      </c>
      <c r="Q83" s="36">
        <f>IFERROR(VLOOKUP(P83,Table7[[Place]:[Points]],2),0)</f>
        <v>82</v>
      </c>
      <c r="R83" s="35">
        <f t="shared" si="6"/>
        <v>225</v>
      </c>
      <c r="S83" s="28" t="e">
        <f>#REF!</f>
        <v>#REF!</v>
      </c>
      <c r="T83" s="28" t="e">
        <f>#REF!</f>
        <v>#REF!</v>
      </c>
      <c r="U83" s="28" t="e">
        <f>#REF!</f>
        <v>#REF!</v>
      </c>
      <c r="V83" s="28" t="e">
        <f>#REF!</f>
        <v>#REF!</v>
      </c>
      <c r="W83" s="28" t="e">
        <f>#REF!</f>
        <v>#REF!</v>
      </c>
      <c r="X83" s="28" t="e">
        <f>#REF!</f>
        <v>#REF!</v>
      </c>
      <c r="Y83" s="35">
        <f>SUM(LARGE(G83:Q83,{1,2,3}))</f>
        <v>225</v>
      </c>
    </row>
    <row r="84" spans="1:25" s="26" customFormat="1" ht="15">
      <c r="A84" s="35">
        <f t="shared" si="4"/>
        <v>23</v>
      </c>
      <c r="B84" s="35" t="s">
        <v>83</v>
      </c>
      <c r="C84" s="23">
        <v>1.4745370370370372E-2</v>
      </c>
      <c r="D84" s="23">
        <v>2.6296296296296293E-2</v>
      </c>
      <c r="E84" s="23">
        <f>(C84+D84)</f>
        <v>4.1041666666666664E-2</v>
      </c>
      <c r="F84" s="35">
        <v>12</v>
      </c>
      <c r="G84" s="29">
        <f>IFERROR(VLOOKUP(F84,Table7[[Place]:[Points]],2),0)</f>
        <v>79</v>
      </c>
      <c r="H84" s="35"/>
      <c r="I84" s="36"/>
      <c r="J84" s="29">
        <v>20</v>
      </c>
      <c r="K84" s="36">
        <f>IFERROR(VLOOKUP(J84,Table7[[Place]:[Points]],2),0)</f>
        <v>71</v>
      </c>
      <c r="L84" s="36"/>
      <c r="M84" s="36"/>
      <c r="N84" s="36"/>
      <c r="O84" s="36"/>
      <c r="P84" s="36">
        <v>28</v>
      </c>
      <c r="Q84" s="36">
        <f>IFERROR(VLOOKUP(P84,Table7[[Place]:[Points]],2),0)</f>
        <v>63</v>
      </c>
      <c r="R84" s="35">
        <f t="shared" si="6"/>
        <v>213</v>
      </c>
      <c r="S84" s="29" t="e">
        <f>#REF!</f>
        <v>#REF!</v>
      </c>
      <c r="T84" s="29" t="e">
        <f>#REF!</f>
        <v>#REF!</v>
      </c>
      <c r="U84" s="29" t="e">
        <f>#REF!</f>
        <v>#REF!</v>
      </c>
      <c r="V84" s="29" t="e">
        <f>#REF!</f>
        <v>#REF!</v>
      </c>
      <c r="W84" s="29" t="e">
        <f>#REF!</f>
        <v>#REF!</v>
      </c>
      <c r="X84" s="29" t="e">
        <f>#REF!</f>
        <v>#REF!</v>
      </c>
      <c r="Y84" s="35">
        <f>SUM(LARGE(G84:Q84,{1,2,3}))</f>
        <v>213</v>
      </c>
    </row>
    <row r="85" spans="1:25" s="26" customFormat="1" ht="15">
      <c r="A85" s="35">
        <f t="shared" si="4"/>
        <v>24</v>
      </c>
      <c r="B85" s="35" t="s">
        <v>87</v>
      </c>
      <c r="C85" s="23">
        <v>2.0833333333333332E-2</v>
      </c>
      <c r="D85" s="23" t="s">
        <v>65</v>
      </c>
      <c r="E85" s="24"/>
      <c r="F85" s="35" t="s">
        <v>6</v>
      </c>
      <c r="G85" s="35">
        <f>IFERROR(VLOOKUP(F85,Table7[[Place]:[Points]],2),0)</f>
        <v>40</v>
      </c>
      <c r="H85" s="35"/>
      <c r="I85" s="36"/>
      <c r="J85" s="29">
        <v>24</v>
      </c>
      <c r="K85" s="36">
        <f>IFERROR(VLOOKUP(J85,Table7[[Place]:[Points]],2),0)</f>
        <v>67</v>
      </c>
      <c r="L85" s="36">
        <v>17</v>
      </c>
      <c r="M85" s="36">
        <f>IFERROR(VLOOKUP(L85,Table7[[Place]:[Points]],2),0)</f>
        <v>74</v>
      </c>
      <c r="N85" s="36"/>
      <c r="O85" s="36"/>
      <c r="P85" s="36"/>
      <c r="Q85" s="36"/>
      <c r="R85" s="35">
        <f t="shared" si="6"/>
        <v>181</v>
      </c>
      <c r="S85" s="29" t="e">
        <f>#REF!</f>
        <v>#REF!</v>
      </c>
      <c r="T85" s="29" t="e">
        <f>#REF!</f>
        <v>#REF!</v>
      </c>
      <c r="U85" s="29" t="e">
        <f>#REF!</f>
        <v>#REF!</v>
      </c>
      <c r="V85" s="29" t="e">
        <f>#REF!</f>
        <v>#REF!</v>
      </c>
      <c r="W85" s="29" t="e">
        <f>#REF!</f>
        <v>#REF!</v>
      </c>
      <c r="X85" s="29" t="e">
        <f>#REF!</f>
        <v>#REF!</v>
      </c>
      <c r="Y85" s="35">
        <f>SUM(LARGE(G85:Q85,{1,2,3}))</f>
        <v>181</v>
      </c>
    </row>
    <row r="86" spans="1:25" s="26" customFormat="1" ht="15">
      <c r="A86" s="35">
        <f t="shared" si="4"/>
        <v>25</v>
      </c>
      <c r="B86" s="35" t="s">
        <v>1</v>
      </c>
      <c r="C86" s="23">
        <v>2.4305555555555556E-2</v>
      </c>
      <c r="D86" s="23" t="s">
        <v>65</v>
      </c>
      <c r="E86" s="23"/>
      <c r="F86" s="29" t="s">
        <v>6</v>
      </c>
      <c r="G86" s="29">
        <f>IFERROR(VLOOKUP(F86,Table7[[Place]:[Points]],2),0)</f>
        <v>40</v>
      </c>
      <c r="H86" s="34" t="s">
        <v>6</v>
      </c>
      <c r="I86" s="36">
        <f>IFERROR(VLOOKUP(H86,Table7[[Place]:[Points]],2),0)</f>
        <v>40</v>
      </c>
      <c r="J86" s="29"/>
      <c r="K86" s="36"/>
      <c r="L86" s="41" t="s">
        <v>6</v>
      </c>
      <c r="M86" s="36">
        <f>IFERROR(VLOOKUP(L86,Table7[[Place]:[Points]],2),0)</f>
        <v>40</v>
      </c>
      <c r="N86" s="47" t="s">
        <v>6</v>
      </c>
      <c r="O86" s="36">
        <f>IFERROR(VLOOKUP(N86,Table7[[Place]:[Points]],2),0)</f>
        <v>40</v>
      </c>
      <c r="P86" s="36">
        <v>33</v>
      </c>
      <c r="Q86" s="36">
        <f>IFERROR(VLOOKUP(P86,Table7[[Place]:[Points]],2),0)</f>
        <v>58</v>
      </c>
      <c r="R86" s="35">
        <f t="shared" si="6"/>
        <v>218</v>
      </c>
      <c r="S86" s="29" t="e">
        <f>#REF!</f>
        <v>#REF!</v>
      </c>
      <c r="T86" s="29" t="e">
        <f>#REF!</f>
        <v>#REF!</v>
      </c>
      <c r="U86" s="29" t="e">
        <f>#REF!</f>
        <v>#REF!</v>
      </c>
      <c r="V86" s="29" t="e">
        <f>#REF!</f>
        <v>#REF!</v>
      </c>
      <c r="W86" s="29" t="e">
        <f>#REF!</f>
        <v>#REF!</v>
      </c>
      <c r="X86" s="29" t="e">
        <f>#REF!</f>
        <v>#REF!</v>
      </c>
      <c r="Y86" s="35">
        <f>SUM(LARGE(G86:Q86,{1,2,3,4}))</f>
        <v>178</v>
      </c>
    </row>
    <row r="87" spans="1:25" s="26" customFormat="1" ht="15">
      <c r="A87" s="35">
        <f t="shared" si="4"/>
        <v>26</v>
      </c>
      <c r="B87" s="34" t="s">
        <v>116</v>
      </c>
      <c r="C87" s="23"/>
      <c r="D87" s="23"/>
      <c r="E87" s="23"/>
      <c r="F87" s="29"/>
      <c r="G87" s="29"/>
      <c r="H87" s="34" t="s">
        <v>6</v>
      </c>
      <c r="I87" s="36">
        <v>40</v>
      </c>
      <c r="J87" s="29">
        <v>22</v>
      </c>
      <c r="K87" s="36">
        <v>69</v>
      </c>
      <c r="L87" s="36"/>
      <c r="M87" s="36"/>
      <c r="N87" s="36"/>
      <c r="O87" s="36"/>
      <c r="P87" s="36">
        <v>23</v>
      </c>
      <c r="Q87" s="36">
        <f>IFERROR(VLOOKUP(P87,Table7[[Place]:[Points]],2),0)</f>
        <v>68</v>
      </c>
      <c r="R87" s="35">
        <f t="shared" si="6"/>
        <v>177</v>
      </c>
      <c r="S87" s="29"/>
      <c r="T87" s="29"/>
      <c r="U87" s="29"/>
      <c r="V87" s="29"/>
      <c r="W87" s="29"/>
      <c r="X87" s="29"/>
      <c r="Y87" s="35">
        <f>SUM(LARGE(G87:Q87,{1,2,3}))</f>
        <v>177</v>
      </c>
    </row>
    <row r="88" spans="1:25" s="26" customFormat="1" ht="15">
      <c r="A88" s="35">
        <f t="shared" si="4"/>
        <v>27</v>
      </c>
      <c r="B88" s="38" t="s">
        <v>44</v>
      </c>
      <c r="C88" s="23"/>
      <c r="D88" s="23"/>
      <c r="E88" s="23"/>
      <c r="F88" s="34"/>
      <c r="G88" s="29"/>
      <c r="H88" s="34"/>
      <c r="I88" s="36"/>
      <c r="J88" s="29">
        <v>10</v>
      </c>
      <c r="K88" s="36">
        <v>81</v>
      </c>
      <c r="L88" s="36"/>
      <c r="M88" s="36"/>
      <c r="N88" s="36"/>
      <c r="O88" s="36"/>
      <c r="P88" s="36">
        <v>18</v>
      </c>
      <c r="Q88" s="36">
        <f>IFERROR(VLOOKUP(P88,Table7[[Place]:[Points]],2),0)</f>
        <v>73</v>
      </c>
      <c r="R88" s="35">
        <f t="shared" si="6"/>
        <v>154</v>
      </c>
      <c r="S88" s="29"/>
      <c r="T88" s="29"/>
      <c r="U88" s="29"/>
      <c r="V88" s="29"/>
      <c r="W88" s="29"/>
      <c r="X88" s="29"/>
      <c r="Y88" s="35">
        <f>SUM(LARGE(G88:Q88,{1,2}))</f>
        <v>154</v>
      </c>
    </row>
    <row r="89" spans="1:25" ht="15">
      <c r="A89" s="35">
        <f t="shared" si="4"/>
        <v>28</v>
      </c>
      <c r="B89" s="34" t="s">
        <v>119</v>
      </c>
      <c r="C89" s="23"/>
      <c r="D89" s="23"/>
      <c r="E89" s="23"/>
      <c r="F89" s="35"/>
      <c r="G89" s="28"/>
      <c r="H89" s="35">
        <v>8</v>
      </c>
      <c r="I89" s="36">
        <v>83</v>
      </c>
      <c r="J89" s="28">
        <v>21</v>
      </c>
      <c r="K89" s="36">
        <v>70</v>
      </c>
      <c r="L89" s="36"/>
      <c r="M89" s="36"/>
      <c r="N89" s="36"/>
      <c r="O89" s="36"/>
      <c r="P89" s="36"/>
      <c r="Q89" s="36"/>
      <c r="R89" s="35">
        <f t="shared" si="6"/>
        <v>153</v>
      </c>
      <c r="S89" s="28"/>
      <c r="T89" s="28"/>
      <c r="U89" s="28"/>
      <c r="V89" s="28"/>
      <c r="W89" s="28"/>
      <c r="X89" s="28"/>
      <c r="Y89" s="35">
        <f>SUM(LARGE(G89:Q89,{1,2}))</f>
        <v>153</v>
      </c>
    </row>
    <row r="90" spans="1:25" s="26" customFormat="1" ht="15">
      <c r="A90" s="35">
        <f t="shared" si="4"/>
        <v>29</v>
      </c>
      <c r="B90" s="38" t="s">
        <v>132</v>
      </c>
      <c r="C90" s="23"/>
      <c r="D90" s="23"/>
      <c r="E90" s="23"/>
      <c r="F90" s="34"/>
      <c r="G90" s="35"/>
      <c r="H90" s="34"/>
      <c r="I90" s="36"/>
      <c r="J90" s="35">
        <v>25</v>
      </c>
      <c r="K90" s="36">
        <v>66</v>
      </c>
      <c r="L90" s="36">
        <v>19</v>
      </c>
      <c r="M90" s="36">
        <f>IFERROR(VLOOKUP(L90,Table7[[Place]:[Points]],2),0)</f>
        <v>72</v>
      </c>
      <c r="N90" s="36"/>
      <c r="O90" s="36"/>
      <c r="P90" s="36"/>
      <c r="Q90" s="36"/>
      <c r="R90" s="35">
        <f t="shared" si="6"/>
        <v>138</v>
      </c>
      <c r="S90" s="35"/>
      <c r="T90" s="35"/>
      <c r="U90" s="35"/>
      <c r="V90" s="35"/>
      <c r="W90" s="35"/>
      <c r="X90" s="35"/>
      <c r="Y90" s="35">
        <f>SUM(LARGE(G90:Q90,{1,2}))</f>
        <v>138</v>
      </c>
    </row>
    <row r="91" spans="1:25" s="26" customFormat="1" ht="15">
      <c r="A91" s="35">
        <f t="shared" si="4"/>
        <v>29</v>
      </c>
      <c r="B91" s="35" t="s">
        <v>74</v>
      </c>
      <c r="C91" s="23"/>
      <c r="D91" s="23"/>
      <c r="E91" s="23"/>
      <c r="F91" s="34"/>
      <c r="G91" s="35"/>
      <c r="H91" s="34"/>
      <c r="I91" s="36"/>
      <c r="J91" s="35"/>
      <c r="K91" s="36"/>
      <c r="L91" s="36"/>
      <c r="M91" s="36"/>
      <c r="N91" s="36">
        <v>14</v>
      </c>
      <c r="O91" s="36">
        <f>IFERROR(VLOOKUP(N91,Table7[[Place]:[Points]],2),0)</f>
        <v>77</v>
      </c>
      <c r="P91" s="36">
        <v>30</v>
      </c>
      <c r="Q91" s="36">
        <f>IFERROR(VLOOKUP(P91,Table7[[Place]:[Points]],2),0)</f>
        <v>61</v>
      </c>
      <c r="R91" s="35">
        <f t="shared" si="6"/>
        <v>138</v>
      </c>
      <c r="S91" s="35"/>
      <c r="T91" s="35"/>
      <c r="U91" s="35"/>
      <c r="V91" s="35"/>
      <c r="W91" s="35"/>
      <c r="X91" s="35"/>
      <c r="Y91" s="35">
        <f>SUM(LARGE(G91:Q91,{1,2}))</f>
        <v>138</v>
      </c>
    </row>
    <row r="92" spans="1:25" ht="15">
      <c r="A92" s="35">
        <f t="shared" si="4"/>
        <v>31</v>
      </c>
      <c r="B92" s="34" t="s">
        <v>71</v>
      </c>
      <c r="C92" s="23">
        <v>1.3495370370370371E-2</v>
      </c>
      <c r="D92" s="23" t="s">
        <v>65</v>
      </c>
      <c r="E92" s="23"/>
      <c r="F92" s="35" t="s">
        <v>6</v>
      </c>
      <c r="G92" s="28">
        <f>IFERROR(VLOOKUP(F92,Table7[[Place]:[Points]],2),0)</f>
        <v>40</v>
      </c>
      <c r="H92" s="35">
        <v>7</v>
      </c>
      <c r="I92" s="36">
        <v>84</v>
      </c>
      <c r="J92" s="28"/>
      <c r="K92" s="36"/>
      <c r="L92" s="36"/>
      <c r="M92" s="36"/>
      <c r="N92" s="36"/>
      <c r="O92" s="36"/>
      <c r="P92" s="36"/>
      <c r="Q92" s="36"/>
      <c r="R92" s="35">
        <f t="shared" si="6"/>
        <v>124</v>
      </c>
      <c r="S92" s="28"/>
      <c r="T92" s="28"/>
      <c r="U92" s="28"/>
      <c r="V92" s="28"/>
      <c r="W92" s="28"/>
      <c r="X92" s="28"/>
      <c r="Y92" s="35">
        <f>SUM(LARGE(G92:Q92,{1,2}))</f>
        <v>124</v>
      </c>
    </row>
    <row r="93" spans="1:25" s="26" customFormat="1" ht="15">
      <c r="A93" s="35">
        <f t="shared" si="4"/>
        <v>32</v>
      </c>
      <c r="B93" s="40" t="s">
        <v>95</v>
      </c>
      <c r="C93" s="23"/>
      <c r="D93" s="23"/>
      <c r="E93" s="24"/>
      <c r="F93" s="35"/>
      <c r="G93" s="35"/>
      <c r="H93" s="35"/>
      <c r="I93" s="36"/>
      <c r="J93" s="35"/>
      <c r="K93" s="36"/>
      <c r="L93" s="36">
        <v>22</v>
      </c>
      <c r="M93" s="36">
        <f>IFERROR(VLOOKUP(L93,Table7[[Place]:[Points]],2),0)</f>
        <v>69</v>
      </c>
      <c r="N93" s="36"/>
      <c r="O93" s="36"/>
      <c r="P93" s="50" t="s">
        <v>6</v>
      </c>
      <c r="Q93" s="36">
        <f>IFERROR(VLOOKUP(P93,Table7[[Place]:[Points]],2),0)</f>
        <v>40</v>
      </c>
      <c r="R93" s="35">
        <f t="shared" si="6"/>
        <v>109</v>
      </c>
      <c r="S93" s="35" t="e">
        <f>#REF!</f>
        <v>#REF!</v>
      </c>
      <c r="T93" s="35" t="e">
        <f>#REF!</f>
        <v>#REF!</v>
      </c>
      <c r="U93" s="35" t="e">
        <f>#REF!</f>
        <v>#REF!</v>
      </c>
      <c r="V93" s="35" t="e">
        <f>#REF!</f>
        <v>#REF!</v>
      </c>
      <c r="W93" s="35" t="e">
        <f>#REF!</f>
        <v>#REF!</v>
      </c>
      <c r="X93" s="35" t="e">
        <f>#REF!</f>
        <v>#REF!</v>
      </c>
      <c r="Y93" s="35">
        <f>SUM(LARGE(G93:Q93,{1,2}))</f>
        <v>109</v>
      </c>
    </row>
    <row r="94" spans="1:25" s="26" customFormat="1" ht="15">
      <c r="A94" s="35">
        <f t="shared" ref="A94:A112" si="7">RANK(Y94,Y$62:Y$112)</f>
        <v>33</v>
      </c>
      <c r="B94" s="34" t="s">
        <v>117</v>
      </c>
      <c r="C94" s="23"/>
      <c r="D94" s="23"/>
      <c r="E94" s="23"/>
      <c r="F94" s="34"/>
      <c r="G94" s="35"/>
      <c r="H94" s="34" t="s">
        <v>6</v>
      </c>
      <c r="I94" s="36">
        <v>40</v>
      </c>
      <c r="J94" s="35"/>
      <c r="K94" s="36"/>
      <c r="L94" s="36"/>
      <c r="M94" s="36"/>
      <c r="N94" s="36"/>
      <c r="O94" s="36"/>
      <c r="P94" s="36">
        <v>32</v>
      </c>
      <c r="Q94" s="36">
        <f>IFERROR(VLOOKUP(P94,Table7[[Place]:[Points]],2),0)</f>
        <v>59</v>
      </c>
      <c r="R94" s="35">
        <f t="shared" ref="R94:R112" si="8">SUM(G94,I94,K94,M94,O94,Q94)</f>
        <v>99</v>
      </c>
      <c r="S94" s="35"/>
      <c r="T94" s="35"/>
      <c r="U94" s="35"/>
      <c r="V94" s="35"/>
      <c r="W94" s="35"/>
      <c r="X94" s="35"/>
      <c r="Y94" s="35">
        <f>SUM(LARGE(G94:Q94,{1,2}))</f>
        <v>99</v>
      </c>
    </row>
    <row r="95" spans="1:25" ht="15">
      <c r="A95" s="35">
        <f t="shared" si="7"/>
        <v>34</v>
      </c>
      <c r="B95" s="34" t="s">
        <v>118</v>
      </c>
      <c r="C95" s="23"/>
      <c r="D95" s="23"/>
      <c r="E95" s="23"/>
      <c r="F95" s="28"/>
      <c r="G95" s="28"/>
      <c r="H95" s="35">
        <v>5</v>
      </c>
      <c r="I95" s="36">
        <v>86</v>
      </c>
      <c r="J95" s="28"/>
      <c r="K95" s="36"/>
      <c r="L95" s="36"/>
      <c r="M95" s="36"/>
      <c r="N95" s="36"/>
      <c r="O95" s="36"/>
      <c r="P95" s="36"/>
      <c r="Q95" s="36"/>
      <c r="R95" s="35">
        <f t="shared" si="8"/>
        <v>86</v>
      </c>
      <c r="S95" s="28"/>
      <c r="T95" s="28"/>
      <c r="U95" s="28"/>
      <c r="V95" s="28"/>
      <c r="W95" s="28"/>
      <c r="X95" s="28"/>
      <c r="Y95" s="35">
        <f>SUM(LARGE(G95:Q95,{1}))</f>
        <v>86</v>
      </c>
    </row>
    <row r="96" spans="1:25" s="26" customFormat="1" ht="15">
      <c r="A96" s="35">
        <f t="shared" si="7"/>
        <v>35</v>
      </c>
      <c r="B96" s="49" t="s">
        <v>165</v>
      </c>
      <c r="C96" s="23"/>
      <c r="D96" s="23"/>
      <c r="E96" s="24"/>
      <c r="F96" s="35"/>
      <c r="G96" s="35"/>
      <c r="H96" s="35"/>
      <c r="I96" s="36"/>
      <c r="J96" s="35"/>
      <c r="K96" s="36"/>
      <c r="L96" s="36"/>
      <c r="M96" s="36"/>
      <c r="N96" s="46"/>
      <c r="O96" s="36"/>
      <c r="P96" s="36">
        <v>6</v>
      </c>
      <c r="Q96" s="36">
        <f>IFERROR(VLOOKUP(P96,Table7[[Place]:[Points]],2),0)</f>
        <v>85</v>
      </c>
      <c r="R96" s="35">
        <f t="shared" si="8"/>
        <v>85</v>
      </c>
      <c r="S96" s="35"/>
      <c r="T96" s="35"/>
      <c r="U96" s="35"/>
      <c r="V96" s="35"/>
      <c r="W96" s="35"/>
      <c r="X96" s="35"/>
      <c r="Y96" s="35">
        <f>SUM(LARGE(G96:Q96,{1}))</f>
        <v>85</v>
      </c>
    </row>
    <row r="97" spans="1:25" s="26" customFormat="1" ht="15">
      <c r="A97" s="35">
        <f t="shared" si="7"/>
        <v>36</v>
      </c>
      <c r="B97" s="49" t="s">
        <v>136</v>
      </c>
      <c r="C97" s="23"/>
      <c r="D97" s="23"/>
      <c r="E97" s="23"/>
      <c r="F97" s="35"/>
      <c r="G97" s="35"/>
      <c r="H97" s="35"/>
      <c r="I97" s="36"/>
      <c r="J97" s="35"/>
      <c r="K97" s="36"/>
      <c r="L97" s="36"/>
      <c r="M97" s="36"/>
      <c r="N97" s="36"/>
      <c r="O97" s="36"/>
      <c r="P97" s="36">
        <v>7</v>
      </c>
      <c r="Q97" s="36">
        <f>IFERROR(VLOOKUP(P97,Table7[[Place]:[Points]],2),0)</f>
        <v>84</v>
      </c>
      <c r="R97" s="35">
        <f t="shared" si="8"/>
        <v>84</v>
      </c>
      <c r="S97" s="35"/>
      <c r="T97" s="35"/>
      <c r="U97" s="35"/>
      <c r="V97" s="35"/>
      <c r="W97" s="35"/>
      <c r="X97" s="35"/>
      <c r="Y97" s="35">
        <f>SUM(LARGE(G97:Q97,{1}))</f>
        <v>84</v>
      </c>
    </row>
    <row r="98" spans="1:25" s="26" customFormat="1" ht="15">
      <c r="A98" s="35">
        <f t="shared" si="7"/>
        <v>37</v>
      </c>
      <c r="B98" s="34" t="s">
        <v>120</v>
      </c>
      <c r="C98" s="23"/>
      <c r="D98" s="23"/>
      <c r="E98" s="23"/>
      <c r="F98" s="35"/>
      <c r="G98" s="35"/>
      <c r="H98" s="35">
        <v>9</v>
      </c>
      <c r="I98" s="36">
        <v>82</v>
      </c>
      <c r="J98" s="35"/>
      <c r="K98" s="36"/>
      <c r="L98" s="36"/>
      <c r="M98" s="36"/>
      <c r="N98" s="36"/>
      <c r="O98" s="36"/>
      <c r="P98" s="36"/>
      <c r="Q98" s="36"/>
      <c r="R98" s="35">
        <f t="shared" si="8"/>
        <v>82</v>
      </c>
      <c r="S98" s="35"/>
      <c r="T98" s="35"/>
      <c r="U98" s="35"/>
      <c r="V98" s="35"/>
      <c r="W98" s="35"/>
      <c r="X98" s="35"/>
      <c r="Y98" s="35">
        <f>SUM(LARGE(G98:Q98,{1}))</f>
        <v>82</v>
      </c>
    </row>
    <row r="99" spans="1:25" s="26" customFormat="1" ht="15">
      <c r="A99" s="35">
        <f t="shared" si="7"/>
        <v>38</v>
      </c>
      <c r="B99" s="49" t="s">
        <v>166</v>
      </c>
      <c r="C99" s="23"/>
      <c r="D99" s="23"/>
      <c r="E99" s="23"/>
      <c r="F99" s="34"/>
      <c r="G99" s="35"/>
      <c r="H99" s="34"/>
      <c r="I99" s="36"/>
      <c r="J99" s="35"/>
      <c r="K99" s="36"/>
      <c r="L99" s="36"/>
      <c r="M99" s="36"/>
      <c r="N99" s="36"/>
      <c r="O99" s="36"/>
      <c r="P99" s="36">
        <v>10</v>
      </c>
      <c r="Q99" s="36">
        <f>IFERROR(VLOOKUP(P99,Table7[[Place]:[Points]],2),0)</f>
        <v>81</v>
      </c>
      <c r="R99" s="35">
        <f t="shared" si="8"/>
        <v>81</v>
      </c>
      <c r="S99" s="35"/>
      <c r="T99" s="35"/>
      <c r="U99" s="35"/>
      <c r="V99" s="35"/>
      <c r="W99" s="35"/>
      <c r="X99" s="35"/>
      <c r="Y99" s="35">
        <f>SUM(LARGE(G99:Q99,{1}))</f>
        <v>81</v>
      </c>
    </row>
    <row r="100" spans="1:25" s="26" customFormat="1" ht="15">
      <c r="A100" s="35">
        <f t="shared" si="7"/>
        <v>39</v>
      </c>
      <c r="B100" s="49" t="s">
        <v>164</v>
      </c>
      <c r="C100" s="23"/>
      <c r="D100" s="23"/>
      <c r="E100" s="24"/>
      <c r="F100" s="35"/>
      <c r="G100" s="35"/>
      <c r="H100" s="34"/>
      <c r="I100" s="36"/>
      <c r="J100" s="35"/>
      <c r="K100" s="36"/>
      <c r="L100" s="36"/>
      <c r="M100" s="36"/>
      <c r="N100" s="36"/>
      <c r="O100" s="36"/>
      <c r="P100" s="36">
        <v>11</v>
      </c>
      <c r="Q100" s="36">
        <f>IFERROR(VLOOKUP(P100,Table7[[Place]:[Points]],2),0)</f>
        <v>80</v>
      </c>
      <c r="R100" s="35">
        <f t="shared" si="8"/>
        <v>80</v>
      </c>
      <c r="S100" s="35"/>
      <c r="T100" s="35"/>
      <c r="U100" s="35"/>
      <c r="V100" s="35"/>
      <c r="W100" s="35"/>
      <c r="X100" s="35"/>
      <c r="Y100" s="35">
        <f>SUM(LARGE(G100:Q100,{1}))</f>
        <v>80</v>
      </c>
    </row>
    <row r="101" spans="1:25" s="26" customFormat="1" ht="15">
      <c r="A101" s="35">
        <f t="shared" si="7"/>
        <v>40</v>
      </c>
      <c r="B101" s="38" t="s">
        <v>129</v>
      </c>
      <c r="C101" s="23"/>
      <c r="D101" s="23"/>
      <c r="E101" s="23"/>
      <c r="F101" s="34"/>
      <c r="G101" s="35"/>
      <c r="H101" s="34"/>
      <c r="I101" s="36"/>
      <c r="J101" s="35">
        <v>12</v>
      </c>
      <c r="K101" s="36">
        <v>79</v>
      </c>
      <c r="L101" s="36"/>
      <c r="M101" s="36"/>
      <c r="N101" s="36"/>
      <c r="O101" s="36"/>
      <c r="P101" s="36"/>
      <c r="Q101" s="36"/>
      <c r="R101" s="35">
        <f t="shared" si="8"/>
        <v>79</v>
      </c>
      <c r="S101" s="35"/>
      <c r="T101" s="35"/>
      <c r="U101" s="35"/>
      <c r="V101" s="35"/>
      <c r="W101" s="35"/>
      <c r="X101" s="35"/>
      <c r="Y101" s="35">
        <f>SUM(LARGE(G101:Q101,{1}))</f>
        <v>79</v>
      </c>
    </row>
    <row r="102" spans="1:25" s="26" customFormat="1" ht="15">
      <c r="A102" s="35">
        <f t="shared" si="7"/>
        <v>41</v>
      </c>
      <c r="B102" s="40" t="s">
        <v>142</v>
      </c>
      <c r="C102" s="23"/>
      <c r="D102" s="23"/>
      <c r="E102" s="24"/>
      <c r="F102" s="35"/>
      <c r="G102" s="35"/>
      <c r="H102" s="35"/>
      <c r="I102" s="36"/>
      <c r="J102" s="35"/>
      <c r="K102" s="36"/>
      <c r="L102" s="36">
        <v>13</v>
      </c>
      <c r="M102" s="36">
        <f>IFERROR(VLOOKUP(L102,Table7[[Place]:[Points]],2),0)</f>
        <v>78</v>
      </c>
      <c r="N102" s="36"/>
      <c r="O102" s="36"/>
      <c r="P102" s="36"/>
      <c r="Q102" s="36"/>
      <c r="R102" s="35">
        <f t="shared" si="8"/>
        <v>78</v>
      </c>
      <c r="S102" s="35" t="e">
        <f>#REF!</f>
        <v>#REF!</v>
      </c>
      <c r="T102" s="35" t="e">
        <f>#REF!</f>
        <v>#REF!</v>
      </c>
      <c r="U102" s="35" t="e">
        <f>#REF!</f>
        <v>#REF!</v>
      </c>
      <c r="V102" s="35" t="e">
        <f>#REF!</f>
        <v>#REF!</v>
      </c>
      <c r="W102" s="35" t="e">
        <f>#REF!</f>
        <v>#REF!</v>
      </c>
      <c r="X102" s="35" t="e">
        <f>#REF!</f>
        <v>#REF!</v>
      </c>
      <c r="Y102" s="35">
        <f>SUM(LARGE(G102:Q102,{1}))</f>
        <v>78</v>
      </c>
    </row>
    <row r="103" spans="1:25" s="26" customFormat="1" ht="15">
      <c r="A103" s="35">
        <f t="shared" si="7"/>
        <v>42</v>
      </c>
      <c r="B103" s="38" t="s">
        <v>131</v>
      </c>
      <c r="C103" s="23"/>
      <c r="D103" s="23"/>
      <c r="E103" s="23"/>
      <c r="F103" s="34"/>
      <c r="G103" s="35"/>
      <c r="H103" s="34"/>
      <c r="I103" s="36"/>
      <c r="J103" s="35">
        <v>15</v>
      </c>
      <c r="K103" s="36">
        <v>76</v>
      </c>
      <c r="L103" s="36"/>
      <c r="M103" s="36"/>
      <c r="N103" s="36"/>
      <c r="O103" s="36"/>
      <c r="P103" s="36"/>
      <c r="Q103" s="36"/>
      <c r="R103" s="35">
        <f t="shared" si="8"/>
        <v>76</v>
      </c>
      <c r="S103" s="35"/>
      <c r="T103" s="35"/>
      <c r="U103" s="35"/>
      <c r="V103" s="35"/>
      <c r="W103" s="35"/>
      <c r="X103" s="35"/>
      <c r="Y103" s="35">
        <f>SUM(LARGE(G103:Q103,{1}))</f>
        <v>76</v>
      </c>
    </row>
    <row r="104" spans="1:25" s="26" customFormat="1" ht="15">
      <c r="A104" s="35">
        <f t="shared" si="7"/>
        <v>43</v>
      </c>
      <c r="B104" s="49" t="s">
        <v>161</v>
      </c>
      <c r="C104" s="23"/>
      <c r="D104" s="23"/>
      <c r="E104" s="23"/>
      <c r="F104" s="35"/>
      <c r="G104" s="35"/>
      <c r="H104" s="35"/>
      <c r="I104" s="36"/>
      <c r="J104" s="35"/>
      <c r="K104" s="36"/>
      <c r="L104" s="36"/>
      <c r="M104" s="36"/>
      <c r="N104" s="36"/>
      <c r="O104" s="36"/>
      <c r="P104" s="36">
        <v>17</v>
      </c>
      <c r="Q104" s="36">
        <f>IFERROR(VLOOKUP(P104,Table7[[Place]:[Points]],2),0)</f>
        <v>74</v>
      </c>
      <c r="R104" s="35">
        <f t="shared" si="8"/>
        <v>74</v>
      </c>
      <c r="S104" s="35"/>
      <c r="T104" s="35"/>
      <c r="U104" s="35"/>
      <c r="V104" s="35"/>
      <c r="W104" s="35"/>
      <c r="X104" s="35"/>
      <c r="Y104" s="35">
        <f>SUM(LARGE(G104:Q104,{1}))</f>
        <v>74</v>
      </c>
    </row>
    <row r="105" spans="1:25" s="26" customFormat="1" ht="15">
      <c r="A105" s="35">
        <f t="shared" si="7"/>
        <v>44</v>
      </c>
      <c r="B105" s="49" t="s">
        <v>163</v>
      </c>
      <c r="C105" s="23"/>
      <c r="D105" s="23"/>
      <c r="E105" s="24"/>
      <c r="F105" s="35"/>
      <c r="G105" s="35"/>
      <c r="H105" s="35"/>
      <c r="I105" s="36"/>
      <c r="J105" s="35"/>
      <c r="K105" s="36"/>
      <c r="L105" s="36"/>
      <c r="M105" s="36"/>
      <c r="N105" s="36"/>
      <c r="O105" s="36"/>
      <c r="P105" s="36">
        <v>19</v>
      </c>
      <c r="Q105" s="36">
        <f>IFERROR(VLOOKUP(P105,Table7[[Place]:[Points]],2),0)</f>
        <v>72</v>
      </c>
      <c r="R105" s="35">
        <f t="shared" si="8"/>
        <v>72</v>
      </c>
      <c r="S105" s="35"/>
      <c r="T105" s="35"/>
      <c r="U105" s="35"/>
      <c r="V105" s="35"/>
      <c r="W105" s="35"/>
      <c r="X105" s="35"/>
      <c r="Y105" s="35">
        <f>SUM(LARGE(G105:Q105,{1}))</f>
        <v>72</v>
      </c>
    </row>
    <row r="106" spans="1:25" s="26" customFormat="1" ht="15">
      <c r="A106" s="35">
        <f t="shared" si="7"/>
        <v>45</v>
      </c>
      <c r="B106" s="49" t="s">
        <v>160</v>
      </c>
      <c r="C106" s="23"/>
      <c r="D106" s="23"/>
      <c r="E106" s="23"/>
      <c r="F106" s="35"/>
      <c r="G106" s="35"/>
      <c r="H106" s="35"/>
      <c r="I106" s="36"/>
      <c r="J106" s="35"/>
      <c r="K106" s="36"/>
      <c r="L106" s="36"/>
      <c r="M106" s="36"/>
      <c r="N106" s="36"/>
      <c r="O106" s="36"/>
      <c r="P106" s="36">
        <v>21</v>
      </c>
      <c r="Q106" s="36">
        <f>IFERROR(VLOOKUP(P106,Table7[[Place]:[Points]],2),0)</f>
        <v>70</v>
      </c>
      <c r="R106" s="35">
        <f t="shared" si="8"/>
        <v>70</v>
      </c>
      <c r="S106" s="35"/>
      <c r="T106" s="35"/>
      <c r="U106" s="35"/>
      <c r="V106" s="35"/>
      <c r="W106" s="35"/>
      <c r="X106" s="35"/>
      <c r="Y106" s="35">
        <f>SUM(LARGE(G106:Q106,{1}))</f>
        <v>70</v>
      </c>
    </row>
    <row r="107" spans="1:25" s="26" customFormat="1" ht="15">
      <c r="A107" s="35">
        <f t="shared" si="7"/>
        <v>46</v>
      </c>
      <c r="B107" s="49" t="s">
        <v>162</v>
      </c>
      <c r="C107" s="23"/>
      <c r="D107" s="23"/>
      <c r="E107" s="24"/>
      <c r="F107" s="35"/>
      <c r="G107" s="29"/>
      <c r="H107" s="35"/>
      <c r="I107" s="36"/>
      <c r="J107" s="29"/>
      <c r="K107" s="36"/>
      <c r="L107" s="36"/>
      <c r="M107" s="36"/>
      <c r="N107" s="46"/>
      <c r="O107" s="36"/>
      <c r="P107" s="36">
        <v>25</v>
      </c>
      <c r="Q107" s="36">
        <f>IFERROR(VLOOKUP(P107,Table7[[Place]:[Points]],2),0)</f>
        <v>66</v>
      </c>
      <c r="R107" s="35">
        <f t="shared" si="8"/>
        <v>66</v>
      </c>
      <c r="S107" s="29"/>
      <c r="T107" s="29"/>
      <c r="U107" s="29"/>
      <c r="V107" s="29"/>
      <c r="W107" s="29"/>
      <c r="X107" s="29"/>
      <c r="Y107" s="35">
        <f>SUM(LARGE(G107:Q107,{1}))</f>
        <v>66</v>
      </c>
    </row>
    <row r="108" spans="1:25" s="26" customFormat="1" ht="15">
      <c r="A108" s="35">
        <f t="shared" si="7"/>
        <v>47</v>
      </c>
      <c r="B108" s="38" t="s">
        <v>134</v>
      </c>
      <c r="C108" s="23"/>
      <c r="D108" s="23"/>
      <c r="E108" s="23"/>
      <c r="F108" s="34"/>
      <c r="G108" s="29"/>
      <c r="H108" s="34"/>
      <c r="I108" s="36"/>
      <c r="J108" s="29">
        <v>27</v>
      </c>
      <c r="K108" s="36">
        <v>64</v>
      </c>
      <c r="L108" s="36"/>
      <c r="M108" s="36"/>
      <c r="N108" s="36"/>
      <c r="O108" s="36"/>
      <c r="P108" s="36"/>
      <c r="Q108" s="36"/>
      <c r="R108" s="35">
        <f t="shared" si="8"/>
        <v>64</v>
      </c>
      <c r="S108" s="29"/>
      <c r="T108" s="29"/>
      <c r="U108" s="29"/>
      <c r="V108" s="29"/>
      <c r="W108" s="29"/>
      <c r="X108" s="29"/>
      <c r="Y108" s="35">
        <f>SUM(LARGE(G108:Q108,{1}))</f>
        <v>64</v>
      </c>
    </row>
    <row r="109" spans="1:25" s="26" customFormat="1" ht="15">
      <c r="A109" s="35">
        <f t="shared" si="7"/>
        <v>48</v>
      </c>
      <c r="B109" s="38" t="s">
        <v>135</v>
      </c>
      <c r="C109" s="23"/>
      <c r="D109" s="23"/>
      <c r="E109" s="23"/>
      <c r="F109" s="34"/>
      <c r="G109" s="35"/>
      <c r="H109" s="34"/>
      <c r="I109" s="36"/>
      <c r="J109" s="35">
        <v>30</v>
      </c>
      <c r="K109" s="36">
        <v>61</v>
      </c>
      <c r="L109" s="36"/>
      <c r="M109" s="36"/>
      <c r="N109" s="36"/>
      <c r="O109" s="36"/>
      <c r="P109" s="36"/>
      <c r="Q109" s="36"/>
      <c r="R109" s="35">
        <f t="shared" si="8"/>
        <v>61</v>
      </c>
      <c r="S109" s="35"/>
      <c r="T109" s="35"/>
      <c r="U109" s="35"/>
      <c r="V109" s="35"/>
      <c r="W109" s="35"/>
      <c r="X109" s="35"/>
      <c r="Y109" s="35">
        <f>SUM(LARGE(G109:Q109,{1}))</f>
        <v>61</v>
      </c>
    </row>
    <row r="110" spans="1:25" s="26" customFormat="1" ht="15">
      <c r="A110" s="35">
        <f t="shared" si="7"/>
        <v>49</v>
      </c>
      <c r="B110" s="35" t="s">
        <v>47</v>
      </c>
      <c r="C110" s="23">
        <v>1.5972222222222224E-2</v>
      </c>
      <c r="D110" s="23" t="s">
        <v>65</v>
      </c>
      <c r="E110" s="24"/>
      <c r="F110" s="35" t="s">
        <v>6</v>
      </c>
      <c r="G110" s="35">
        <f>IFERROR(VLOOKUP(F110,Table7[[Place]:[Points]],2),0)</f>
        <v>40</v>
      </c>
      <c r="H110" s="35"/>
      <c r="I110" s="36"/>
      <c r="J110" s="35"/>
      <c r="K110" s="36"/>
      <c r="L110" s="36"/>
      <c r="M110" s="36"/>
      <c r="N110" s="36"/>
      <c r="O110" s="36"/>
      <c r="P110" s="36"/>
      <c r="Q110" s="36"/>
      <c r="R110" s="35">
        <f t="shared" si="8"/>
        <v>40</v>
      </c>
      <c r="S110" s="35" t="e">
        <f>#REF!</f>
        <v>#REF!</v>
      </c>
      <c r="T110" s="35" t="e">
        <f>#REF!</f>
        <v>#REF!</v>
      </c>
      <c r="U110" s="35" t="e">
        <f>#REF!</f>
        <v>#REF!</v>
      </c>
      <c r="V110" s="35" t="e">
        <f>#REF!</f>
        <v>#REF!</v>
      </c>
      <c r="W110" s="35" t="e">
        <f>#REF!</f>
        <v>#REF!</v>
      </c>
      <c r="X110" s="35" t="e">
        <f>#REF!</f>
        <v>#REF!</v>
      </c>
      <c r="Y110" s="35">
        <f>SUM(LARGE(G110:Q110,{1}))</f>
        <v>40</v>
      </c>
    </row>
    <row r="111" spans="1:25" s="26" customFormat="1" ht="15">
      <c r="A111" s="35">
        <f t="shared" si="7"/>
        <v>49</v>
      </c>
      <c r="B111" s="35" t="s">
        <v>86</v>
      </c>
      <c r="C111" s="23">
        <v>1.2407407407407409E-2</v>
      </c>
      <c r="D111" s="23" t="s">
        <v>65</v>
      </c>
      <c r="E111" s="24"/>
      <c r="F111" s="35" t="s">
        <v>6</v>
      </c>
      <c r="G111" s="29">
        <f>IFERROR(VLOOKUP(F111,Table7[[Place]:[Points]],2),0)</f>
        <v>40</v>
      </c>
      <c r="H111" s="35"/>
      <c r="I111" s="36"/>
      <c r="J111" s="29"/>
      <c r="K111" s="36"/>
      <c r="L111" s="36"/>
      <c r="M111" s="36"/>
      <c r="N111" s="36"/>
      <c r="O111" s="36"/>
      <c r="P111" s="36"/>
      <c r="Q111" s="36"/>
      <c r="R111" s="35">
        <f t="shared" si="8"/>
        <v>40</v>
      </c>
      <c r="S111" s="29" t="e">
        <f>#REF!</f>
        <v>#REF!</v>
      </c>
      <c r="T111" s="29" t="e">
        <f>#REF!</f>
        <v>#REF!</v>
      </c>
      <c r="U111" s="29" t="e">
        <f>#REF!</f>
        <v>#REF!</v>
      </c>
      <c r="V111" s="29" t="e">
        <f>#REF!</f>
        <v>#REF!</v>
      </c>
      <c r="W111" s="29" t="e">
        <f>#REF!</f>
        <v>#REF!</v>
      </c>
      <c r="X111" s="29" t="e">
        <f>#REF!</f>
        <v>#REF!</v>
      </c>
      <c r="Y111" s="35">
        <f>SUM(LARGE(G111:Q111,{1}))</f>
        <v>40</v>
      </c>
    </row>
    <row r="112" spans="1:25" s="26" customFormat="1" ht="15">
      <c r="A112" s="35">
        <f t="shared" si="7"/>
        <v>49</v>
      </c>
      <c r="B112" s="49" t="s">
        <v>167</v>
      </c>
      <c r="C112" s="23"/>
      <c r="D112" s="23"/>
      <c r="E112" s="23"/>
      <c r="F112" s="35"/>
      <c r="G112" s="35"/>
      <c r="H112" s="35"/>
      <c r="I112" s="36"/>
      <c r="J112" s="35"/>
      <c r="K112" s="36"/>
      <c r="L112" s="36"/>
      <c r="M112" s="36"/>
      <c r="N112" s="36"/>
      <c r="O112" s="36"/>
      <c r="P112" s="50" t="s">
        <v>6</v>
      </c>
      <c r="Q112" s="36">
        <f>IFERROR(VLOOKUP(P112,Table7[[Place]:[Points]],2),0)</f>
        <v>40</v>
      </c>
      <c r="R112" s="35">
        <f t="shared" si="8"/>
        <v>40</v>
      </c>
      <c r="S112" s="35"/>
      <c r="T112" s="35"/>
      <c r="U112" s="35"/>
      <c r="V112" s="35"/>
      <c r="W112" s="35"/>
      <c r="X112" s="35"/>
      <c r="Y112" s="35">
        <f>SUM(LARGE(G112:Q112,{1}))</f>
        <v>40</v>
      </c>
    </row>
    <row r="113" spans="1:25" s="26" customFormat="1" ht="15">
      <c r="A113" s="35"/>
      <c r="B113" s="35">
        <f>COUNTIF(B62:B112,"&lt;&gt;")</f>
        <v>51</v>
      </c>
      <c r="C113" s="23"/>
      <c r="D113" s="23"/>
      <c r="E113" s="23"/>
      <c r="F113" s="35">
        <f>COUNTIF(F62:F112,"&lt;&gt;")</f>
        <v>23</v>
      </c>
      <c r="G113" s="35"/>
      <c r="H113" s="35">
        <f>COUNTIF(H62:H112,"&lt;&gt;")</f>
        <v>19</v>
      </c>
      <c r="I113" s="35"/>
      <c r="J113" s="35">
        <f>COUNTIF(J62:J112,"&lt;&gt;")</f>
        <v>32</v>
      </c>
      <c r="K113" s="36"/>
      <c r="L113" s="35">
        <f>COUNTIF(L62:L112,"&lt;&gt;")</f>
        <v>23</v>
      </c>
      <c r="M113" s="36"/>
      <c r="N113" s="35">
        <f>COUNTIF(N62:N112,"&lt;&gt;")</f>
        <v>18</v>
      </c>
      <c r="O113" s="36"/>
      <c r="P113" s="36">
        <f>COUNTIF(P62:P112,"&lt;&gt;")</f>
        <v>36</v>
      </c>
      <c r="Q113" s="36"/>
      <c r="R113" s="35"/>
      <c r="S113" s="35"/>
      <c r="T113" s="35"/>
      <c r="U113" s="35"/>
      <c r="V113" s="35"/>
      <c r="W113" s="35"/>
      <c r="X113" s="35"/>
      <c r="Y113" s="35"/>
    </row>
    <row r="114" spans="1:25" ht="15">
      <c r="A114" s="28"/>
      <c r="B114" s="28"/>
      <c r="C114" s="10"/>
      <c r="D114" s="10"/>
      <c r="E114" s="10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</row>
    <row r="115" spans="1:25" ht="15">
      <c r="A115" s="28"/>
      <c r="B115" s="28" t="s">
        <v>13</v>
      </c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</row>
    <row r="116" spans="1:25" s="33" customFormat="1" ht="45.75" customHeight="1">
      <c r="A116" s="31" t="s">
        <v>2</v>
      </c>
      <c r="B116" s="31" t="s">
        <v>0</v>
      </c>
      <c r="C116" s="31" t="s">
        <v>53</v>
      </c>
      <c r="D116" s="31" t="s">
        <v>55</v>
      </c>
      <c r="E116" s="31" t="s">
        <v>54</v>
      </c>
      <c r="F116" s="52" t="s">
        <v>56</v>
      </c>
      <c r="G116" s="52"/>
      <c r="H116" s="52" t="s">
        <v>57</v>
      </c>
      <c r="I116" s="52"/>
      <c r="J116" s="52" t="s">
        <v>106</v>
      </c>
      <c r="K116" s="52"/>
      <c r="L116" s="52" t="s">
        <v>105</v>
      </c>
      <c r="M116" s="52"/>
      <c r="N116" s="52" t="s">
        <v>104</v>
      </c>
      <c r="O116" s="52"/>
      <c r="P116" s="52" t="s">
        <v>61</v>
      </c>
      <c r="Q116" s="52"/>
      <c r="R116" s="31" t="s">
        <v>3</v>
      </c>
      <c r="S116" s="31" t="s">
        <v>36</v>
      </c>
      <c r="T116" s="31" t="s">
        <v>37</v>
      </c>
      <c r="U116" s="31" t="s">
        <v>38</v>
      </c>
      <c r="V116" s="31" t="s">
        <v>39</v>
      </c>
      <c r="W116" s="31" t="s">
        <v>40</v>
      </c>
      <c r="X116" s="31" t="s">
        <v>41</v>
      </c>
      <c r="Y116" s="51" t="s">
        <v>16</v>
      </c>
    </row>
    <row r="117" spans="1:25" ht="15">
      <c r="A117" s="28"/>
      <c r="B117" s="28"/>
      <c r="C117" s="28" t="s">
        <v>42</v>
      </c>
      <c r="D117" s="28" t="s">
        <v>42</v>
      </c>
      <c r="E117" s="28" t="s">
        <v>42</v>
      </c>
      <c r="F117" s="28" t="s">
        <v>4</v>
      </c>
      <c r="G117" s="28" t="s">
        <v>5</v>
      </c>
      <c r="H117" s="28" t="s">
        <v>4</v>
      </c>
      <c r="I117" s="28" t="s">
        <v>5</v>
      </c>
      <c r="J117" s="28" t="s">
        <v>4</v>
      </c>
      <c r="K117" s="28" t="s">
        <v>5</v>
      </c>
      <c r="L117" s="28" t="s">
        <v>4</v>
      </c>
      <c r="M117" s="28" t="s">
        <v>5</v>
      </c>
      <c r="N117" s="28" t="s">
        <v>4</v>
      </c>
      <c r="O117" s="28" t="s">
        <v>5</v>
      </c>
      <c r="P117" s="28" t="s">
        <v>4</v>
      </c>
      <c r="Q117" s="28" t="s">
        <v>5</v>
      </c>
      <c r="R117" s="28"/>
      <c r="S117" s="28"/>
      <c r="T117" s="28"/>
      <c r="U117" s="28"/>
      <c r="V117" s="28"/>
      <c r="W117" s="28"/>
      <c r="X117" s="28"/>
      <c r="Y117" s="51"/>
    </row>
    <row r="118" spans="1:25" ht="15">
      <c r="A118" s="28" t="s">
        <v>20</v>
      </c>
      <c r="B118" s="28" t="s">
        <v>21</v>
      </c>
      <c r="C118" s="30"/>
      <c r="D118" s="30"/>
      <c r="E118" s="30"/>
      <c r="F118" s="28" t="s">
        <v>23</v>
      </c>
      <c r="G118" s="28" t="s">
        <v>22</v>
      </c>
      <c r="H118" s="28" t="s">
        <v>24</v>
      </c>
      <c r="I118" s="28" t="s">
        <v>25</v>
      </c>
      <c r="J118" s="28" t="s">
        <v>26</v>
      </c>
      <c r="K118" s="28" t="s">
        <v>27</v>
      </c>
      <c r="L118" s="28" t="s">
        <v>28</v>
      </c>
      <c r="M118" s="28" t="s">
        <v>29</v>
      </c>
      <c r="N118" s="28" t="s">
        <v>30</v>
      </c>
      <c r="O118" s="28" t="s">
        <v>31</v>
      </c>
      <c r="P118" s="28" t="s">
        <v>32</v>
      </c>
      <c r="Q118" s="28" t="s">
        <v>33</v>
      </c>
      <c r="R118" s="28" t="s">
        <v>34</v>
      </c>
      <c r="S118" s="28" t="s">
        <v>36</v>
      </c>
      <c r="T118" s="28" t="s">
        <v>37</v>
      </c>
      <c r="U118" s="28" t="s">
        <v>38</v>
      </c>
      <c r="V118" s="28" t="s">
        <v>39</v>
      </c>
      <c r="W118" s="28" t="s">
        <v>40</v>
      </c>
      <c r="X118" s="28" t="s">
        <v>41</v>
      </c>
      <c r="Y118" s="28" t="s">
        <v>35</v>
      </c>
    </row>
    <row r="119" spans="1:25" ht="15">
      <c r="A119" s="28">
        <f>RANK(Y119,Y$119:Y$119)</f>
        <v>1</v>
      </c>
      <c r="B119" s="28" t="s">
        <v>88</v>
      </c>
      <c r="C119" s="22">
        <v>2.1238425925925924E-2</v>
      </c>
      <c r="D119" s="22">
        <v>2.4479166666666666E-2</v>
      </c>
      <c r="E119" s="22">
        <f t="shared" ref="E119" si="9">(C119+D119)</f>
        <v>4.5717592592592587E-2</v>
      </c>
      <c r="F119" s="28">
        <v>1</v>
      </c>
      <c r="G119" s="28">
        <f>IFERROR(VLOOKUP(F119,Table7[[Place]:[Points]],2),0)</f>
        <v>100</v>
      </c>
      <c r="H119" s="28">
        <v>1</v>
      </c>
      <c r="I119" s="28">
        <f>IFERROR(VLOOKUP(H119,Table7[[Place]:[Points]],2),0)</f>
        <v>100</v>
      </c>
      <c r="J119" s="28">
        <v>1</v>
      </c>
      <c r="K119" s="36">
        <f>IFERROR(VLOOKUP(J119,Table7[[Place]:[Points]],2),0)</f>
        <v>100</v>
      </c>
      <c r="L119" s="36">
        <v>1</v>
      </c>
      <c r="M119" s="36">
        <f>IFERROR(VLOOKUP(L119,Table7[[Place]:[Points]],2),0)</f>
        <v>100</v>
      </c>
      <c r="N119" s="36">
        <v>1</v>
      </c>
      <c r="O119" s="36">
        <f>IFERROR(VLOOKUP(N119,Table7[[Place]:[Points]],2),0)</f>
        <v>100</v>
      </c>
      <c r="P119" s="36">
        <v>1</v>
      </c>
      <c r="Q119" s="36">
        <f>IFERROR(VLOOKUP(P119,Table7[[Place]:[Points]],2),0)</f>
        <v>100</v>
      </c>
      <c r="R119" s="28">
        <f>SUM(G119,I119,K119,M119,O119,Q119)</f>
        <v>600</v>
      </c>
      <c r="S119" s="28" t="e">
        <f>#REF!</f>
        <v>#REF!</v>
      </c>
      <c r="T119" s="28" t="e">
        <f>#REF!</f>
        <v>#REF!</v>
      </c>
      <c r="U119" s="28" t="e">
        <f>#REF!</f>
        <v>#REF!</v>
      </c>
      <c r="V119" s="28" t="e">
        <f>#REF!</f>
        <v>#REF!</v>
      </c>
      <c r="W119" s="28" t="e">
        <f>#REF!</f>
        <v>#REF!</v>
      </c>
      <c r="X119" s="28" t="e">
        <f>#REF!</f>
        <v>#REF!</v>
      </c>
      <c r="Y119" s="35">
        <f>SUM(LARGE(G119:Q119,{1,2,3,4}))</f>
        <v>400</v>
      </c>
    </row>
    <row r="120" spans="1:25" s="26" customFormat="1" ht="15">
      <c r="A120" s="35"/>
      <c r="B120" s="35"/>
      <c r="C120" s="22"/>
      <c r="D120" s="22"/>
      <c r="E120" s="22"/>
      <c r="F120" s="35"/>
      <c r="G120" s="35"/>
      <c r="H120" s="35"/>
      <c r="I120" s="35"/>
      <c r="J120" s="35"/>
      <c r="K120" s="36"/>
      <c r="L120" s="36"/>
      <c r="M120" s="36"/>
      <c r="N120" s="36"/>
      <c r="O120" s="36"/>
      <c r="P120" s="36"/>
      <c r="Q120" s="36"/>
      <c r="R120" s="35"/>
      <c r="S120" s="35"/>
      <c r="T120" s="35"/>
      <c r="U120" s="35"/>
      <c r="V120" s="35"/>
      <c r="W120" s="35"/>
      <c r="X120" s="35"/>
      <c r="Y120" s="35"/>
    </row>
    <row r="121" spans="1:25" ht="15">
      <c r="A121" s="28"/>
      <c r="B121" s="35">
        <f>COUNTIF(B119:B119,"&lt;&gt;")</f>
        <v>1</v>
      </c>
      <c r="C121" s="10"/>
      <c r="D121" s="10"/>
      <c r="E121" s="10"/>
      <c r="F121" s="28">
        <f>COUNTIF(F119:F119,"&lt;&gt;")</f>
        <v>1</v>
      </c>
      <c r="G121" s="28"/>
      <c r="H121" s="28">
        <f>COUNTIF(H119:H119,"&lt;&gt;")</f>
        <v>1</v>
      </c>
      <c r="I121" s="28"/>
      <c r="J121" s="36">
        <f>COUNTIF(J119:J119,"&lt;&gt;")</f>
        <v>1</v>
      </c>
      <c r="K121" s="36"/>
      <c r="L121" s="36">
        <f>COUNTIF(L119:L119,"&lt;&gt;")</f>
        <v>1</v>
      </c>
      <c r="M121" s="36"/>
      <c r="N121" s="36">
        <f>COUNTIF(N119:N119,"&lt;&gt;")</f>
        <v>1</v>
      </c>
      <c r="O121" s="36"/>
      <c r="P121" s="36">
        <f>COUNTIF(P119:P119,"&lt;&gt;")</f>
        <v>1</v>
      </c>
      <c r="Q121" s="28"/>
      <c r="R121" s="28"/>
      <c r="S121" s="28"/>
      <c r="T121" s="28"/>
      <c r="U121" s="28"/>
      <c r="V121" s="28"/>
      <c r="W121" s="28"/>
      <c r="X121" s="28"/>
      <c r="Y121" s="28"/>
    </row>
    <row r="122" spans="1:25" ht="15">
      <c r="A122" s="28"/>
      <c r="B122" s="28"/>
      <c r="C122" s="10"/>
      <c r="D122" s="10"/>
      <c r="E122" s="10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</row>
    <row r="123" spans="1:25" ht="15">
      <c r="A123" s="28"/>
      <c r="B123" s="28" t="s">
        <v>14</v>
      </c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</row>
    <row r="124" spans="1:25" s="33" customFormat="1" ht="45.75" customHeight="1">
      <c r="A124" s="31" t="s">
        <v>2</v>
      </c>
      <c r="B124" s="31" t="s">
        <v>0</v>
      </c>
      <c r="C124" s="31" t="s">
        <v>53</v>
      </c>
      <c r="D124" s="31" t="s">
        <v>55</v>
      </c>
      <c r="E124" s="31" t="s">
        <v>54</v>
      </c>
      <c r="F124" s="52" t="s">
        <v>109</v>
      </c>
      <c r="G124" s="52"/>
      <c r="H124" s="52" t="s">
        <v>102</v>
      </c>
      <c r="I124" s="52"/>
      <c r="J124" s="52" t="s">
        <v>101</v>
      </c>
      <c r="K124" s="52"/>
      <c r="L124" s="52" t="s">
        <v>100</v>
      </c>
      <c r="M124" s="52"/>
      <c r="N124" s="52" t="s">
        <v>99</v>
      </c>
      <c r="O124" s="52"/>
      <c r="P124" s="52" t="s">
        <v>61</v>
      </c>
      <c r="Q124" s="52"/>
      <c r="R124" s="31" t="s">
        <v>3</v>
      </c>
      <c r="S124" s="31" t="s">
        <v>36</v>
      </c>
      <c r="T124" s="31" t="s">
        <v>37</v>
      </c>
      <c r="U124" s="31" t="s">
        <v>38</v>
      </c>
      <c r="V124" s="31" t="s">
        <v>39</v>
      </c>
      <c r="W124" s="31" t="s">
        <v>40</v>
      </c>
      <c r="X124" s="31" t="s">
        <v>41</v>
      </c>
      <c r="Y124" s="51" t="s">
        <v>16</v>
      </c>
    </row>
    <row r="125" spans="1:25" ht="15">
      <c r="A125" s="28"/>
      <c r="B125" s="28"/>
      <c r="C125" s="28" t="s">
        <v>42</v>
      </c>
      <c r="D125" s="28" t="s">
        <v>42</v>
      </c>
      <c r="E125" s="28" t="s">
        <v>42</v>
      </c>
      <c r="F125" s="28" t="s">
        <v>4</v>
      </c>
      <c r="G125" s="28" t="s">
        <v>5</v>
      </c>
      <c r="H125" s="28" t="s">
        <v>4</v>
      </c>
      <c r="I125" s="28" t="s">
        <v>5</v>
      </c>
      <c r="J125" s="28" t="s">
        <v>4</v>
      </c>
      <c r="K125" s="28" t="s">
        <v>5</v>
      </c>
      <c r="L125" s="28" t="s">
        <v>4</v>
      </c>
      <c r="M125" s="28" t="s">
        <v>5</v>
      </c>
      <c r="N125" s="28" t="s">
        <v>4</v>
      </c>
      <c r="O125" s="28" t="s">
        <v>5</v>
      </c>
      <c r="P125" s="28" t="s">
        <v>4</v>
      </c>
      <c r="Q125" s="28" t="s">
        <v>5</v>
      </c>
      <c r="R125" s="28"/>
      <c r="S125" s="28"/>
      <c r="T125" s="28"/>
      <c r="U125" s="28"/>
      <c r="V125" s="28"/>
      <c r="W125" s="28"/>
      <c r="X125" s="28"/>
      <c r="Y125" s="51"/>
    </row>
    <row r="126" spans="1:25" ht="15">
      <c r="A126" s="28" t="s">
        <v>20</v>
      </c>
      <c r="B126" s="28" t="s">
        <v>21</v>
      </c>
      <c r="C126" s="30"/>
      <c r="D126" s="30"/>
      <c r="E126" s="30"/>
      <c r="F126" s="28" t="s">
        <v>23</v>
      </c>
      <c r="G126" s="28" t="s">
        <v>22</v>
      </c>
      <c r="H126" s="28" t="s">
        <v>24</v>
      </c>
      <c r="I126" s="28" t="s">
        <v>25</v>
      </c>
      <c r="J126" s="28" t="s">
        <v>26</v>
      </c>
      <c r="K126" s="28" t="s">
        <v>27</v>
      </c>
      <c r="L126" s="28" t="s">
        <v>28</v>
      </c>
      <c r="M126" s="28" t="s">
        <v>29</v>
      </c>
      <c r="N126" s="28" t="s">
        <v>30</v>
      </c>
      <c r="O126" s="28" t="s">
        <v>31</v>
      </c>
      <c r="P126" s="28" t="s">
        <v>32</v>
      </c>
      <c r="Q126" s="28" t="s">
        <v>33</v>
      </c>
      <c r="R126" s="28" t="s">
        <v>34</v>
      </c>
      <c r="S126" s="28" t="s">
        <v>36</v>
      </c>
      <c r="T126" s="28" t="s">
        <v>37</v>
      </c>
      <c r="U126" s="28" t="s">
        <v>38</v>
      </c>
      <c r="V126" s="28" t="s">
        <v>39</v>
      </c>
      <c r="W126" s="28" t="s">
        <v>40</v>
      </c>
      <c r="X126" s="28" t="s">
        <v>41</v>
      </c>
      <c r="Y126" s="28" t="s">
        <v>35</v>
      </c>
    </row>
    <row r="127" spans="1:25" ht="15">
      <c r="A127" s="28">
        <f t="shared" ref="A127:A150" si="10">RANK(Y127,Y$127:Y$150)</f>
        <v>1</v>
      </c>
      <c r="B127" s="34" t="s">
        <v>114</v>
      </c>
      <c r="C127" s="23"/>
      <c r="D127" s="23"/>
      <c r="E127" s="23"/>
      <c r="F127" s="28"/>
      <c r="G127" s="36"/>
      <c r="H127" s="28">
        <v>2</v>
      </c>
      <c r="I127" s="36">
        <v>95</v>
      </c>
      <c r="J127" s="28">
        <v>1</v>
      </c>
      <c r="K127" s="36">
        <v>100</v>
      </c>
      <c r="L127" s="36">
        <v>1</v>
      </c>
      <c r="M127" s="36">
        <f>IFERROR(VLOOKUP(L127,Table7[[Place]:[Points]],2),0)</f>
        <v>100</v>
      </c>
      <c r="N127" s="36">
        <v>1</v>
      </c>
      <c r="O127" s="36">
        <f>IFERROR(VLOOKUP(N127,Table7[[Place]:[Points]],2),0)</f>
        <v>100</v>
      </c>
      <c r="P127" s="36">
        <v>1</v>
      </c>
      <c r="Q127" s="36">
        <f>IFERROR(VLOOKUP(P127,Table7[[Place]:[Points]],2),0)</f>
        <v>100</v>
      </c>
      <c r="R127" s="28">
        <f t="shared" ref="R127:R150" si="11">SUM(G127,I127,K127,M127,O127,Q127)</f>
        <v>495</v>
      </c>
      <c r="S127" s="28"/>
      <c r="T127" s="28"/>
      <c r="U127" s="28"/>
      <c r="V127" s="28"/>
      <c r="W127" s="28"/>
      <c r="X127" s="28"/>
      <c r="Y127" s="35">
        <f>SUM(LARGE(G127:Q127,{1,2,3,4}))</f>
        <v>400</v>
      </c>
    </row>
    <row r="128" spans="1:25" ht="15">
      <c r="A128" s="35">
        <f t="shared" si="10"/>
        <v>2</v>
      </c>
      <c r="B128" s="28" t="s">
        <v>46</v>
      </c>
      <c r="C128" s="23">
        <v>1.6793981481481483E-2</v>
      </c>
      <c r="D128" s="23">
        <v>1.9537037037037037E-2</v>
      </c>
      <c r="E128" s="23">
        <f t="shared" ref="E128:E136" si="12">(C128+D128)</f>
        <v>3.6331018518518519E-2</v>
      </c>
      <c r="F128" s="28">
        <v>1</v>
      </c>
      <c r="G128" s="28">
        <f>IFERROR(VLOOKUP(F128,Table7[[Place]:[Points]],2),0)</f>
        <v>100</v>
      </c>
      <c r="H128" s="28">
        <v>5</v>
      </c>
      <c r="I128" s="36">
        <f>IFERROR(VLOOKUP(H128,Table7[[Place]:[Points]],2),0)</f>
        <v>86</v>
      </c>
      <c r="J128" s="28">
        <v>3</v>
      </c>
      <c r="K128" s="36">
        <f>IFERROR(VLOOKUP(J128,Table7[[Place]:[Points]],2),0)</f>
        <v>91</v>
      </c>
      <c r="L128" s="36">
        <v>5</v>
      </c>
      <c r="M128" s="36">
        <f>IFERROR(VLOOKUP(L128,Table7[[Place]:[Points]],2),0)</f>
        <v>86</v>
      </c>
      <c r="N128" s="36">
        <v>2</v>
      </c>
      <c r="O128" s="36">
        <f>IFERROR(VLOOKUP(N128,Table7[[Place]:[Points]],2),0)</f>
        <v>95</v>
      </c>
      <c r="P128" s="50" t="s">
        <v>6</v>
      </c>
      <c r="Q128" s="36">
        <f>IFERROR(VLOOKUP(P128,Table7[[Place]:[Points]],2),0)</f>
        <v>40</v>
      </c>
      <c r="R128" s="35">
        <f t="shared" si="11"/>
        <v>498</v>
      </c>
      <c r="S128" s="28" t="e">
        <f>#REF!</f>
        <v>#REF!</v>
      </c>
      <c r="T128" s="28" t="e">
        <f>#REF!</f>
        <v>#REF!</v>
      </c>
      <c r="U128" s="28" t="e">
        <f>#REF!</f>
        <v>#REF!</v>
      </c>
      <c r="V128" s="28" t="e">
        <f>#REF!</f>
        <v>#REF!</v>
      </c>
      <c r="W128" s="28" t="e">
        <f>#REF!</f>
        <v>#REF!</v>
      </c>
      <c r="X128" s="28" t="e">
        <f>#REF!</f>
        <v>#REF!</v>
      </c>
      <c r="Y128" s="35">
        <f>SUM(LARGE(G128:Q128,{1,2,3,4}))</f>
        <v>372</v>
      </c>
    </row>
    <row r="129" spans="1:30" ht="15">
      <c r="A129" s="35">
        <f t="shared" si="10"/>
        <v>3</v>
      </c>
      <c r="B129" s="28" t="s">
        <v>89</v>
      </c>
      <c r="C129" s="23">
        <v>1.7199074074074071E-2</v>
      </c>
      <c r="D129" s="23">
        <v>1.9282407407407408E-2</v>
      </c>
      <c r="E129" s="23">
        <f t="shared" si="12"/>
        <v>3.6481481481481476E-2</v>
      </c>
      <c r="F129" s="28">
        <v>2</v>
      </c>
      <c r="G129" s="28">
        <f>IFERROR(VLOOKUP(F129,Table7[[Place]:[Points]],2),0)</f>
        <v>95</v>
      </c>
      <c r="H129" s="28">
        <v>4</v>
      </c>
      <c r="I129" s="36">
        <f>IFERROR(VLOOKUP(H129,Table7[[Place]:[Points]],2),0)</f>
        <v>88</v>
      </c>
      <c r="J129" s="38" t="s">
        <v>6</v>
      </c>
      <c r="K129" s="36">
        <f>IFERROR(VLOOKUP(J129,Table7[[Place]:[Points]],2),0)</f>
        <v>40</v>
      </c>
      <c r="L129" s="36"/>
      <c r="M129" s="36"/>
      <c r="N129" s="36">
        <v>3</v>
      </c>
      <c r="O129" s="36">
        <f>IFERROR(VLOOKUP(N129,Table7[[Place]:[Points]],2),0)</f>
        <v>91</v>
      </c>
      <c r="P129" s="36">
        <v>7</v>
      </c>
      <c r="Q129" s="36">
        <f>IFERROR(VLOOKUP(P129,Table7[[Place]:[Points]],2),0)</f>
        <v>84</v>
      </c>
      <c r="R129" s="35">
        <f t="shared" si="11"/>
        <v>398</v>
      </c>
      <c r="S129" s="28" t="e">
        <f>#REF!</f>
        <v>#REF!</v>
      </c>
      <c r="T129" s="28" t="e">
        <f>#REF!</f>
        <v>#REF!</v>
      </c>
      <c r="U129" s="28" t="e">
        <f>#REF!</f>
        <v>#REF!</v>
      </c>
      <c r="V129" s="28" t="e">
        <f>#REF!</f>
        <v>#REF!</v>
      </c>
      <c r="W129" s="28" t="e">
        <f>#REF!</f>
        <v>#REF!</v>
      </c>
      <c r="X129" s="28" t="e">
        <f>#REF!</f>
        <v>#REF!</v>
      </c>
      <c r="Y129" s="35">
        <f>SUM(LARGE(G129:Q129,{1,2,3,4}))</f>
        <v>358</v>
      </c>
    </row>
    <row r="130" spans="1:30" s="26" customFormat="1" ht="15">
      <c r="A130" s="35">
        <f t="shared" si="10"/>
        <v>4</v>
      </c>
      <c r="B130" s="35" t="s">
        <v>90</v>
      </c>
      <c r="C130" s="23">
        <v>1.8298611111111113E-2</v>
      </c>
      <c r="D130" s="23">
        <v>2.0995370370370373E-2</v>
      </c>
      <c r="E130" s="23">
        <f t="shared" si="12"/>
        <v>3.9293981481481485E-2</v>
      </c>
      <c r="F130" s="28">
        <v>3</v>
      </c>
      <c r="G130" s="35">
        <v>91</v>
      </c>
      <c r="H130" s="28"/>
      <c r="I130" s="36"/>
      <c r="J130" s="35">
        <v>4</v>
      </c>
      <c r="K130" s="36">
        <v>88</v>
      </c>
      <c r="L130" s="36">
        <v>7</v>
      </c>
      <c r="M130" s="36">
        <f>IFERROR(VLOOKUP(L130,Table7[[Place]:[Points]],2),0)</f>
        <v>84</v>
      </c>
      <c r="N130" s="36"/>
      <c r="O130" s="36"/>
      <c r="P130" s="36">
        <v>3</v>
      </c>
      <c r="Q130" s="36">
        <f>IFERROR(VLOOKUP(P130,Table7[[Place]:[Points]],2),0)</f>
        <v>91</v>
      </c>
      <c r="R130" s="35">
        <f t="shared" si="11"/>
        <v>354</v>
      </c>
      <c r="S130" s="28"/>
      <c r="T130" s="28"/>
      <c r="U130" s="28"/>
      <c r="V130" s="28"/>
      <c r="W130" s="28"/>
      <c r="X130" s="28"/>
      <c r="Y130" s="35">
        <f>SUM(LARGE(G130:Q130,{1,2,3,4}))</f>
        <v>354</v>
      </c>
    </row>
    <row r="131" spans="1:30" ht="15" customHeight="1">
      <c r="A131" s="35">
        <f t="shared" si="10"/>
        <v>5</v>
      </c>
      <c r="B131" s="35" t="s">
        <v>51</v>
      </c>
      <c r="C131" s="23">
        <v>1.8912037037037036E-2</v>
      </c>
      <c r="D131" s="23">
        <v>2.0671296296296295E-2</v>
      </c>
      <c r="E131" s="23">
        <f t="shared" si="12"/>
        <v>3.9583333333333331E-2</v>
      </c>
      <c r="F131" s="28">
        <v>4</v>
      </c>
      <c r="G131" s="35">
        <f>IFERROR(VLOOKUP(F131,Table7[[Place]:[Points]],2),0)</f>
        <v>88</v>
      </c>
      <c r="H131" s="28">
        <v>6</v>
      </c>
      <c r="I131" s="36">
        <f>IFERROR(VLOOKUP(H131,Table7[[Place]:[Points]],2),0)</f>
        <v>85</v>
      </c>
      <c r="J131" s="38" t="s">
        <v>6</v>
      </c>
      <c r="K131" s="36">
        <f>IFERROR(VLOOKUP(J131,Table7[[Place]:[Points]],2),0)</f>
        <v>40</v>
      </c>
      <c r="L131" s="36">
        <v>4</v>
      </c>
      <c r="M131" s="36">
        <f>IFERROR(VLOOKUP(L131,Table7[[Place]:[Points]],2),0)</f>
        <v>88</v>
      </c>
      <c r="N131" s="36">
        <v>4</v>
      </c>
      <c r="O131" s="36">
        <f>IFERROR(VLOOKUP(N131,Table7[[Place]:[Points]],2),0)</f>
        <v>88</v>
      </c>
      <c r="P131" s="36">
        <v>5</v>
      </c>
      <c r="Q131" s="36">
        <f>IFERROR(VLOOKUP(P131,Table7[[Place]:[Points]],2),0)</f>
        <v>86</v>
      </c>
      <c r="R131" s="35">
        <f t="shared" si="11"/>
        <v>475</v>
      </c>
      <c r="S131" s="28" t="e">
        <f>#REF!</f>
        <v>#REF!</v>
      </c>
      <c r="T131" s="28" t="e">
        <f>#REF!</f>
        <v>#REF!</v>
      </c>
      <c r="U131" s="28" t="e">
        <f>#REF!</f>
        <v>#REF!</v>
      </c>
      <c r="V131" s="28" t="e">
        <f>#REF!</f>
        <v>#REF!</v>
      </c>
      <c r="W131" s="28" t="e">
        <f>#REF!</f>
        <v>#REF!</v>
      </c>
      <c r="X131" s="28" t="e">
        <f>#REF!</f>
        <v>#REF!</v>
      </c>
      <c r="Y131" s="35">
        <f>SUM(LARGE(G131:Q131,{1,2,3,4}))</f>
        <v>350</v>
      </c>
    </row>
    <row r="132" spans="1:30" ht="15">
      <c r="A132" s="35">
        <f t="shared" si="10"/>
        <v>6</v>
      </c>
      <c r="B132" s="28" t="s">
        <v>91</v>
      </c>
      <c r="C132" s="23">
        <v>1.8761574074074073E-2</v>
      </c>
      <c r="D132" s="23">
        <v>2.1446759259259259E-2</v>
      </c>
      <c r="E132" s="23">
        <f t="shared" si="12"/>
        <v>4.0208333333333332E-2</v>
      </c>
      <c r="F132" s="28">
        <v>5</v>
      </c>
      <c r="G132" s="28">
        <v>87</v>
      </c>
      <c r="H132" s="28">
        <v>7</v>
      </c>
      <c r="I132" s="36">
        <f>IFERROR(VLOOKUP(H132,Table7[[Place]:[Points]],2),0)</f>
        <v>84</v>
      </c>
      <c r="J132" s="28"/>
      <c r="K132" s="36"/>
      <c r="L132" s="36">
        <v>8</v>
      </c>
      <c r="M132" s="36">
        <f>IFERROR(VLOOKUP(L132,Table7[[Place]:[Points]],2),0)</f>
        <v>83</v>
      </c>
      <c r="N132" s="36">
        <v>5</v>
      </c>
      <c r="O132" s="36">
        <f>IFERROR(VLOOKUP(N132,Table7[[Place]:[Points]],2),0)</f>
        <v>86</v>
      </c>
      <c r="P132" s="50" t="s">
        <v>6</v>
      </c>
      <c r="Q132" s="36">
        <f>IFERROR(VLOOKUP(P132,Table7[[Place]:[Points]],2),0)</f>
        <v>40</v>
      </c>
      <c r="R132" s="35">
        <f t="shared" si="11"/>
        <v>380</v>
      </c>
      <c r="S132" s="28" t="e">
        <f>#REF!</f>
        <v>#REF!</v>
      </c>
      <c r="T132" s="28" t="e">
        <f>#REF!</f>
        <v>#REF!</v>
      </c>
      <c r="U132" s="28" t="e">
        <f>#REF!</f>
        <v>#REF!</v>
      </c>
      <c r="V132" s="28" t="e">
        <f>#REF!</f>
        <v>#REF!</v>
      </c>
      <c r="W132" s="28" t="e">
        <f>#REF!</f>
        <v>#REF!</v>
      </c>
      <c r="X132" s="28" t="e">
        <f>#REF!</f>
        <v>#REF!</v>
      </c>
      <c r="Y132" s="35">
        <f>SUM(LARGE(G132:Q132,{1,2,3,4}))</f>
        <v>340</v>
      </c>
    </row>
    <row r="133" spans="1:30" ht="15">
      <c r="A133" s="35">
        <f t="shared" si="10"/>
        <v>7</v>
      </c>
      <c r="B133" s="28" t="s">
        <v>92</v>
      </c>
      <c r="C133" s="23">
        <v>1.9409722222222221E-2</v>
      </c>
      <c r="D133" s="23">
        <v>2.1944444444444447E-2</v>
      </c>
      <c r="E133" s="23">
        <f t="shared" si="12"/>
        <v>4.1354166666666664E-2</v>
      </c>
      <c r="F133" s="28">
        <v>7</v>
      </c>
      <c r="G133" s="28">
        <f>IFERROR(VLOOKUP(F133,Table7[[Place]:[Points]],2),0)</f>
        <v>84</v>
      </c>
      <c r="H133" s="28">
        <v>8</v>
      </c>
      <c r="I133" s="36">
        <f>IFERROR(VLOOKUP(H133,Table7[[Place]:[Points]],2),0)</f>
        <v>83</v>
      </c>
      <c r="J133" s="28">
        <v>5</v>
      </c>
      <c r="K133" s="36">
        <f>IFERROR(VLOOKUP(J133,Table7[[Place]:[Points]],2),0)</f>
        <v>86</v>
      </c>
      <c r="L133" s="36">
        <v>10</v>
      </c>
      <c r="M133" s="36">
        <f>IFERROR(VLOOKUP(L133,Table7[[Place]:[Points]],2),0)</f>
        <v>81</v>
      </c>
      <c r="N133" s="36"/>
      <c r="O133" s="36"/>
      <c r="P133" s="36"/>
      <c r="Q133" s="36"/>
      <c r="R133" s="35">
        <f t="shared" si="11"/>
        <v>334</v>
      </c>
      <c r="S133" s="28" t="e">
        <f>#REF!</f>
        <v>#REF!</v>
      </c>
      <c r="T133" s="28" t="e">
        <f>#REF!</f>
        <v>#REF!</v>
      </c>
      <c r="U133" s="28" t="e">
        <f>#REF!</f>
        <v>#REF!</v>
      </c>
      <c r="V133" s="28" t="e">
        <f>#REF!</f>
        <v>#REF!</v>
      </c>
      <c r="W133" s="28" t="e">
        <f>#REF!</f>
        <v>#REF!</v>
      </c>
      <c r="X133" s="28" t="e">
        <f>#REF!</f>
        <v>#REF!</v>
      </c>
      <c r="Y133" s="35">
        <f>SUM(LARGE(G133:Q133,{1,2,3,4}))</f>
        <v>334</v>
      </c>
    </row>
    <row r="134" spans="1:30" ht="15">
      <c r="A134" s="35">
        <f t="shared" si="10"/>
        <v>8</v>
      </c>
      <c r="B134" s="28" t="s">
        <v>94</v>
      </c>
      <c r="C134" s="23">
        <v>2.0185185185185184E-2</v>
      </c>
      <c r="D134" s="23">
        <v>2.3576388888888893E-2</v>
      </c>
      <c r="E134" s="23">
        <f t="shared" si="12"/>
        <v>4.3761574074074078E-2</v>
      </c>
      <c r="F134" s="28">
        <v>10</v>
      </c>
      <c r="G134" s="28">
        <f>IFERROR(VLOOKUP(F134,Table7[[Place]:[Points]],2),0)</f>
        <v>81</v>
      </c>
      <c r="H134" s="28"/>
      <c r="I134" s="36"/>
      <c r="J134" s="35">
        <v>9</v>
      </c>
      <c r="K134" s="36">
        <f>IFERROR(VLOOKUP(J134,Table7[[Place]:[Points]],2),0)</f>
        <v>82</v>
      </c>
      <c r="L134" s="36">
        <v>9</v>
      </c>
      <c r="M134" s="36">
        <f>IFERROR(VLOOKUP(L134,Table7[[Place]:[Points]],2),0)</f>
        <v>82</v>
      </c>
      <c r="N134" s="36">
        <v>7</v>
      </c>
      <c r="O134" s="36">
        <f>IFERROR(VLOOKUP(N134,Table7[[Place]:[Points]],2),0)</f>
        <v>84</v>
      </c>
      <c r="P134" s="36">
        <v>6</v>
      </c>
      <c r="Q134" s="36">
        <f>IFERROR(VLOOKUP(P134,Table7[[Place]:[Points]],2),0)</f>
        <v>85</v>
      </c>
      <c r="R134" s="35">
        <f t="shared" si="11"/>
        <v>414</v>
      </c>
      <c r="S134" s="28" t="e">
        <f>#REF!</f>
        <v>#REF!</v>
      </c>
      <c r="T134" s="28" t="e">
        <f>#REF!</f>
        <v>#REF!</v>
      </c>
      <c r="U134" s="28" t="e">
        <f>#REF!</f>
        <v>#REF!</v>
      </c>
      <c r="V134" s="28" t="e">
        <f>#REF!</f>
        <v>#REF!</v>
      </c>
      <c r="W134" s="28" t="e">
        <f>#REF!</f>
        <v>#REF!</v>
      </c>
      <c r="X134" s="28" t="e">
        <f>#REF!</f>
        <v>#REF!</v>
      </c>
      <c r="Y134" s="35">
        <f>SUM(LARGE(G134:Q134,{1,2,3,4}))</f>
        <v>333</v>
      </c>
    </row>
    <row r="135" spans="1:30" ht="15">
      <c r="A135" s="35">
        <f t="shared" si="10"/>
        <v>9</v>
      </c>
      <c r="B135" s="28" t="s">
        <v>93</v>
      </c>
      <c r="C135" s="23">
        <v>1.9189814814814816E-2</v>
      </c>
      <c r="D135" s="23">
        <v>2.2800925925925929E-2</v>
      </c>
      <c r="E135" s="23">
        <f t="shared" si="12"/>
        <v>4.1990740740740745E-2</v>
      </c>
      <c r="F135" s="28">
        <v>9</v>
      </c>
      <c r="G135" s="28">
        <f>IFERROR(VLOOKUP(F135,Table7[[Place]:[Points]],2),0)</f>
        <v>82</v>
      </c>
      <c r="H135" s="35"/>
      <c r="I135" s="36"/>
      <c r="J135" s="35">
        <v>7</v>
      </c>
      <c r="K135" s="36">
        <f>IFERROR(VLOOKUP(J135,Table7[[Place]:[Points]],2),0)</f>
        <v>84</v>
      </c>
      <c r="L135" s="36">
        <v>11</v>
      </c>
      <c r="M135" s="36">
        <f>IFERROR(VLOOKUP(L135,Table7[[Place]:[Points]],2),0)</f>
        <v>80</v>
      </c>
      <c r="N135" s="36">
        <v>9</v>
      </c>
      <c r="O135" s="36">
        <f>IFERROR(VLOOKUP(N135,Table7[[Place]:[Points]],2),0)</f>
        <v>82</v>
      </c>
      <c r="P135" s="36">
        <v>8</v>
      </c>
      <c r="Q135" s="36">
        <f>IFERROR(VLOOKUP(P135,Table7[[Place]:[Points]],2),0)</f>
        <v>83</v>
      </c>
      <c r="R135" s="35">
        <f t="shared" si="11"/>
        <v>411</v>
      </c>
      <c r="S135" s="28" t="e">
        <f>#REF!</f>
        <v>#REF!</v>
      </c>
      <c r="T135" s="28" t="e">
        <f>#REF!</f>
        <v>#REF!</v>
      </c>
      <c r="U135" s="28" t="e">
        <f>#REF!</f>
        <v>#REF!</v>
      </c>
      <c r="V135" s="28" t="e">
        <f>#REF!</f>
        <v>#REF!</v>
      </c>
      <c r="W135" s="28" t="e">
        <f>#REF!</f>
        <v>#REF!</v>
      </c>
      <c r="X135" s="28" t="e">
        <f>#REF!</f>
        <v>#REF!</v>
      </c>
      <c r="Y135" s="35">
        <f>SUM(LARGE(G135:Q135,{1,2,3,4}))</f>
        <v>331</v>
      </c>
    </row>
    <row r="136" spans="1:30" ht="15">
      <c r="A136" s="35">
        <f t="shared" si="10"/>
        <v>10</v>
      </c>
      <c r="B136" s="28" t="s">
        <v>52</v>
      </c>
      <c r="C136" s="23">
        <v>2.0983796296296296E-2</v>
      </c>
      <c r="D136" s="23">
        <v>2.3807870370370368E-2</v>
      </c>
      <c r="E136" s="23">
        <f t="shared" si="12"/>
        <v>4.479166666666666E-2</v>
      </c>
      <c r="F136" s="28">
        <v>11</v>
      </c>
      <c r="G136" s="28">
        <f>IFERROR(VLOOKUP(F136,Table7[[Place]:[Points]],2),0)</f>
        <v>80</v>
      </c>
      <c r="H136" s="34" t="s">
        <v>6</v>
      </c>
      <c r="I136" s="36">
        <f>IFERROR(VLOOKUP(H136,Table7[[Place]:[Points]],2),0)</f>
        <v>40</v>
      </c>
      <c r="J136" s="28"/>
      <c r="K136" s="36"/>
      <c r="L136" s="36">
        <v>12</v>
      </c>
      <c r="M136" s="36">
        <f>IFERROR(VLOOKUP(L136,Table7[[Place]:[Points]],2),0)</f>
        <v>79</v>
      </c>
      <c r="N136" s="36">
        <v>6</v>
      </c>
      <c r="O136" s="36">
        <f>IFERROR(VLOOKUP(N136,Table7[[Place]:[Points]],2),0)</f>
        <v>85</v>
      </c>
      <c r="P136" s="36"/>
      <c r="Q136" s="36"/>
      <c r="R136" s="35">
        <f t="shared" si="11"/>
        <v>284</v>
      </c>
      <c r="S136" s="28" t="e">
        <f>#REF!</f>
        <v>#REF!</v>
      </c>
      <c r="T136" s="28" t="e">
        <f>#REF!</f>
        <v>#REF!</v>
      </c>
      <c r="U136" s="28" t="e">
        <f>#REF!</f>
        <v>#REF!</v>
      </c>
      <c r="V136" s="28" t="e">
        <f>#REF!</f>
        <v>#REF!</v>
      </c>
      <c r="W136" s="28" t="e">
        <f>#REF!</f>
        <v>#REF!</v>
      </c>
      <c r="X136" s="28" t="e">
        <f>#REF!</f>
        <v>#REF!</v>
      </c>
      <c r="Y136" s="35">
        <f>SUM(LARGE(G136:Q136,{1,2,3,4}))</f>
        <v>284</v>
      </c>
    </row>
    <row r="137" spans="1:30" ht="15">
      <c r="A137" s="35">
        <f t="shared" si="10"/>
        <v>11</v>
      </c>
      <c r="B137" s="40" t="s">
        <v>144</v>
      </c>
      <c r="C137" s="23"/>
      <c r="D137" s="23"/>
      <c r="E137" s="23"/>
      <c r="F137" s="28"/>
      <c r="G137" s="28"/>
      <c r="H137" s="28"/>
      <c r="I137" s="36"/>
      <c r="J137" s="28"/>
      <c r="K137" s="36"/>
      <c r="L137" s="36">
        <v>3</v>
      </c>
      <c r="M137" s="36">
        <f>IFERROR(VLOOKUP(L137,Table7[[Place]:[Points]],2),0)</f>
        <v>91</v>
      </c>
      <c r="N137" s="36"/>
      <c r="O137" s="36"/>
      <c r="P137" s="36">
        <v>2</v>
      </c>
      <c r="Q137" s="36">
        <f>IFERROR(VLOOKUP(P137,Table7[[Place]:[Points]],2),0)</f>
        <v>95</v>
      </c>
      <c r="R137" s="35">
        <f t="shared" si="11"/>
        <v>186</v>
      </c>
      <c r="S137" s="28" t="e">
        <f>#REF!</f>
        <v>#REF!</v>
      </c>
      <c r="T137" s="28" t="e">
        <f>#REF!</f>
        <v>#REF!</v>
      </c>
      <c r="U137" s="28" t="e">
        <f>#REF!</f>
        <v>#REF!</v>
      </c>
      <c r="V137" s="28" t="e">
        <f>#REF!</f>
        <v>#REF!</v>
      </c>
      <c r="W137" s="28" t="e">
        <f>#REF!</f>
        <v>#REF!</v>
      </c>
      <c r="X137" s="28" t="e">
        <f>#REF!</f>
        <v>#REF!</v>
      </c>
      <c r="Y137" s="35">
        <f>SUM(LARGE(G137:Q137,{1,2}))</f>
        <v>186</v>
      </c>
    </row>
    <row r="138" spans="1:30" s="26" customFormat="1" ht="15">
      <c r="A138" s="35">
        <f t="shared" si="10"/>
        <v>12</v>
      </c>
      <c r="B138" s="35" t="s">
        <v>43</v>
      </c>
      <c r="C138" s="23">
        <v>1.8460648148148146E-2</v>
      </c>
      <c r="D138" s="23">
        <v>2.1921296296296296E-2</v>
      </c>
      <c r="E138" s="23">
        <f>(C138+D138)</f>
        <v>4.0381944444444443E-2</v>
      </c>
      <c r="F138" s="29">
        <v>6</v>
      </c>
      <c r="G138" s="35">
        <f>IFERROR(VLOOKUP(F138,Table7[[Place]:[Points]],2),0)</f>
        <v>85</v>
      </c>
      <c r="H138" s="29"/>
      <c r="I138" s="36"/>
      <c r="J138" s="29">
        <v>6</v>
      </c>
      <c r="K138" s="36">
        <f>IFERROR(VLOOKUP(J138,Table7[[Place]:[Points]],2),0)</f>
        <v>85</v>
      </c>
      <c r="L138" s="36"/>
      <c r="M138" s="36"/>
      <c r="N138" s="36"/>
      <c r="O138" s="36"/>
      <c r="P138" s="36"/>
      <c r="Q138" s="36"/>
      <c r="R138" s="35">
        <f t="shared" si="11"/>
        <v>170</v>
      </c>
      <c r="S138" s="29" t="e">
        <f>#REF!</f>
        <v>#REF!</v>
      </c>
      <c r="T138" s="29" t="e">
        <f>#REF!</f>
        <v>#REF!</v>
      </c>
      <c r="U138" s="29" t="e">
        <f>#REF!</f>
        <v>#REF!</v>
      </c>
      <c r="V138" s="29" t="e">
        <f>#REF!</f>
        <v>#REF!</v>
      </c>
      <c r="W138" s="29" t="e">
        <f>#REF!</f>
        <v>#REF!</v>
      </c>
      <c r="X138" s="29" t="e">
        <f>#REF!</f>
        <v>#REF!</v>
      </c>
      <c r="Y138" s="35">
        <f>SUM(LARGE(G138:Q138,{1,2}))</f>
        <v>170</v>
      </c>
    </row>
    <row r="139" spans="1:30" ht="15">
      <c r="A139" s="35">
        <f t="shared" si="10"/>
        <v>13</v>
      </c>
      <c r="B139" s="35" t="s">
        <v>44</v>
      </c>
      <c r="C139" s="23">
        <v>1.9629629629629629E-2</v>
      </c>
      <c r="D139" s="23">
        <v>2.193287037037037E-2</v>
      </c>
      <c r="E139" s="23">
        <f>(C139+D139)</f>
        <v>4.1562500000000002E-2</v>
      </c>
      <c r="F139" s="28">
        <v>8</v>
      </c>
      <c r="G139" s="28">
        <f>IFERROR(VLOOKUP(F139,Table7[[Place]:[Points]],2),0)</f>
        <v>83</v>
      </c>
      <c r="H139" s="35">
        <v>9</v>
      </c>
      <c r="I139" s="36">
        <f>IFERROR(VLOOKUP(H139,Table7[[Place]:[Points]],2),0)</f>
        <v>82</v>
      </c>
      <c r="J139" s="28"/>
      <c r="K139" s="36"/>
      <c r="L139" s="36"/>
      <c r="M139" s="36"/>
      <c r="N139" s="36"/>
      <c r="O139" s="36"/>
      <c r="P139" s="36"/>
      <c r="Q139" s="36"/>
      <c r="R139" s="35">
        <f t="shared" si="11"/>
        <v>165</v>
      </c>
      <c r="S139" s="28" t="e">
        <f>#REF!</f>
        <v>#REF!</v>
      </c>
      <c r="T139" s="28" t="e">
        <f>#REF!</f>
        <v>#REF!</v>
      </c>
      <c r="U139" s="28" t="e">
        <f>#REF!</f>
        <v>#REF!</v>
      </c>
      <c r="V139" s="28" t="e">
        <f>#REF!</f>
        <v>#REF!</v>
      </c>
      <c r="W139" s="28" t="e">
        <f>#REF!</f>
        <v>#REF!</v>
      </c>
      <c r="X139" s="28" t="e">
        <f>#REF!</f>
        <v>#REF!</v>
      </c>
      <c r="Y139" s="35">
        <f>SUM(LARGE(G139:Q139,{1,2}))</f>
        <v>165</v>
      </c>
    </row>
    <row r="140" spans="1:30" ht="15">
      <c r="A140" s="35">
        <f t="shared" si="10"/>
        <v>14</v>
      </c>
      <c r="B140" s="40" t="s">
        <v>143</v>
      </c>
      <c r="C140" s="23"/>
      <c r="D140" s="23"/>
      <c r="E140" s="23"/>
      <c r="F140" s="28"/>
      <c r="G140" s="35"/>
      <c r="H140" s="28"/>
      <c r="I140" s="36"/>
      <c r="J140" s="28"/>
      <c r="K140" s="36"/>
      <c r="L140" s="36">
        <v>2</v>
      </c>
      <c r="M140" s="36">
        <f>IFERROR(VLOOKUP(L140,Table7[[Place]:[Points]],2),0)</f>
        <v>95</v>
      </c>
      <c r="N140" s="44" t="s">
        <v>6</v>
      </c>
      <c r="O140" s="36">
        <f>IFERROR(VLOOKUP(N140,Table7[[Place]:[Points]],2),0)</f>
        <v>40</v>
      </c>
      <c r="P140" s="36"/>
      <c r="Q140" s="36"/>
      <c r="R140" s="35">
        <f t="shared" si="11"/>
        <v>135</v>
      </c>
      <c r="S140" s="28" t="e">
        <f>#REF!</f>
        <v>#REF!</v>
      </c>
      <c r="T140" s="28" t="e">
        <f>#REF!</f>
        <v>#REF!</v>
      </c>
      <c r="U140" s="28" t="e">
        <f>#REF!</f>
        <v>#REF!</v>
      </c>
      <c r="V140" s="28" t="e">
        <f>#REF!</f>
        <v>#REF!</v>
      </c>
      <c r="W140" s="28" t="e">
        <f>#REF!</f>
        <v>#REF!</v>
      </c>
      <c r="X140" s="28" t="e">
        <f>#REF!</f>
        <v>#REF!</v>
      </c>
      <c r="Y140" s="35">
        <f>SUM(LARGE(G140:Q140,{1,2}))</f>
        <v>135</v>
      </c>
    </row>
    <row r="141" spans="1:30" ht="15">
      <c r="A141" s="35">
        <f t="shared" si="10"/>
        <v>14</v>
      </c>
      <c r="B141" s="35" t="s">
        <v>96</v>
      </c>
      <c r="C141" s="23" t="s">
        <v>6</v>
      </c>
      <c r="D141" s="23">
        <v>1.8749999999999999E-2</v>
      </c>
      <c r="E141" s="23"/>
      <c r="F141" s="28" t="s">
        <v>6</v>
      </c>
      <c r="G141" s="35">
        <f>IFERROR(VLOOKUP(F141,Table7[[Place]:[Points]],2),0)</f>
        <v>40</v>
      </c>
      <c r="H141" s="35"/>
      <c r="I141" s="36">
        <f>IFERROR(VLOOKUP(H141,Table7[[Place]:[Points]],2),0)</f>
        <v>0</v>
      </c>
      <c r="J141" s="28">
        <v>2</v>
      </c>
      <c r="K141" s="36">
        <f>IFERROR(VLOOKUP(J141,Table7[[Place]:[Points]],2),0)</f>
        <v>95</v>
      </c>
      <c r="L141" s="36"/>
      <c r="M141" s="36"/>
      <c r="N141" s="36"/>
      <c r="O141" s="36"/>
      <c r="P141" s="36"/>
      <c r="Q141" s="36"/>
      <c r="R141" s="35">
        <f t="shared" si="11"/>
        <v>135</v>
      </c>
      <c r="S141" s="28" t="e">
        <f>#REF!</f>
        <v>#REF!</v>
      </c>
      <c r="T141" s="28" t="e">
        <f>#REF!</f>
        <v>#REF!</v>
      </c>
      <c r="U141" s="28" t="e">
        <f>#REF!</f>
        <v>#REF!</v>
      </c>
      <c r="V141" s="28" t="e">
        <f>#REF!</f>
        <v>#REF!</v>
      </c>
      <c r="W141" s="28" t="e">
        <f>#REF!</f>
        <v>#REF!</v>
      </c>
      <c r="X141" s="28" t="e">
        <f>#REF!</f>
        <v>#REF!</v>
      </c>
      <c r="Y141" s="35">
        <f>SUM(LARGE(G141:Q141,{1,2}))</f>
        <v>135</v>
      </c>
    </row>
    <row r="142" spans="1:30" s="26" customFormat="1" ht="15">
      <c r="A142" s="35">
        <f t="shared" si="10"/>
        <v>16</v>
      </c>
      <c r="B142" s="34" t="s">
        <v>115</v>
      </c>
      <c r="C142" s="23"/>
      <c r="D142" s="23"/>
      <c r="E142" s="23"/>
      <c r="F142" s="35"/>
      <c r="G142" s="37"/>
      <c r="H142" s="34" t="s">
        <v>6</v>
      </c>
      <c r="I142" s="36">
        <v>40</v>
      </c>
      <c r="J142" s="35"/>
      <c r="K142" s="36"/>
      <c r="L142" s="36"/>
      <c r="M142" s="36"/>
      <c r="N142" s="36">
        <v>8</v>
      </c>
      <c r="O142" s="36">
        <f>IFERROR(VLOOKUP(N142,Table7[[Place]:[Points]],2),0)</f>
        <v>83</v>
      </c>
      <c r="P142" s="36"/>
      <c r="Q142" s="36"/>
      <c r="R142" s="35">
        <f t="shared" si="11"/>
        <v>123</v>
      </c>
      <c r="S142" s="35"/>
      <c r="T142" s="35"/>
      <c r="U142" s="35"/>
      <c r="V142" s="35"/>
      <c r="W142" s="35"/>
      <c r="X142" s="35"/>
      <c r="Y142" s="35">
        <f>SUM(LARGE(G142:Q142,{1,2}))</f>
        <v>123</v>
      </c>
    </row>
    <row r="143" spans="1:30" ht="15">
      <c r="A143" s="35">
        <f t="shared" si="10"/>
        <v>17</v>
      </c>
      <c r="B143" s="34" t="s">
        <v>112</v>
      </c>
      <c r="C143" s="23"/>
      <c r="D143" s="23"/>
      <c r="E143" s="23"/>
      <c r="F143" s="29"/>
      <c r="G143" s="36"/>
      <c r="H143" s="29">
        <v>1</v>
      </c>
      <c r="I143" s="36">
        <v>100</v>
      </c>
      <c r="J143" s="29"/>
      <c r="K143" s="36"/>
      <c r="L143" s="36"/>
      <c r="M143" s="36"/>
      <c r="N143" s="36"/>
      <c r="O143" s="36"/>
      <c r="P143" s="36"/>
      <c r="Q143" s="36"/>
      <c r="R143" s="35">
        <f t="shared" si="11"/>
        <v>100</v>
      </c>
      <c r="S143" s="29"/>
      <c r="T143" s="29"/>
      <c r="U143" s="29"/>
      <c r="V143" s="29"/>
      <c r="W143" s="29"/>
      <c r="X143" s="29"/>
      <c r="Y143" s="35">
        <f>SUM(LARGE(G143:Q143,{1}))</f>
        <v>100</v>
      </c>
      <c r="Z143" s="26"/>
      <c r="AA143" s="26"/>
      <c r="AB143" s="26"/>
      <c r="AC143" s="26"/>
      <c r="AD143" s="26"/>
    </row>
    <row r="144" spans="1:30" s="26" customFormat="1" ht="15">
      <c r="A144" s="35">
        <f t="shared" si="10"/>
        <v>18</v>
      </c>
      <c r="B144" s="34" t="s">
        <v>113</v>
      </c>
      <c r="C144" s="23"/>
      <c r="D144" s="23"/>
      <c r="E144" s="23"/>
      <c r="F144" s="35"/>
      <c r="G144" s="36"/>
      <c r="H144" s="35">
        <v>3</v>
      </c>
      <c r="I144" s="36">
        <v>91</v>
      </c>
      <c r="J144" s="35"/>
      <c r="K144" s="36"/>
      <c r="L144" s="36"/>
      <c r="M144" s="36"/>
      <c r="N144" s="36"/>
      <c r="O144" s="36"/>
      <c r="P144" s="36"/>
      <c r="Q144" s="36"/>
      <c r="R144" s="35">
        <f t="shared" si="11"/>
        <v>91</v>
      </c>
      <c r="S144" s="35"/>
      <c r="T144" s="35"/>
      <c r="U144" s="35"/>
      <c r="V144" s="35"/>
      <c r="W144" s="35"/>
      <c r="X144" s="35"/>
      <c r="Y144" s="35">
        <f>SUM(LARGE(G144:Q144,{1}))</f>
        <v>91</v>
      </c>
    </row>
    <row r="145" spans="1:30" s="26" customFormat="1" ht="15">
      <c r="A145" s="35">
        <f t="shared" si="10"/>
        <v>19</v>
      </c>
      <c r="B145" s="49" t="s">
        <v>168</v>
      </c>
      <c r="C145" s="23"/>
      <c r="D145" s="23"/>
      <c r="E145" s="23"/>
      <c r="F145" s="29"/>
      <c r="G145" s="35"/>
      <c r="H145" s="35"/>
      <c r="I145" s="36"/>
      <c r="J145" s="29"/>
      <c r="K145" s="36"/>
      <c r="L145" s="36"/>
      <c r="M145" s="36"/>
      <c r="N145" s="36"/>
      <c r="O145" s="36"/>
      <c r="P145" s="36">
        <v>4</v>
      </c>
      <c r="Q145" s="36">
        <f>IFERROR(VLOOKUP(P145,Table7[[Place]:[Points]],2),0)</f>
        <v>88</v>
      </c>
      <c r="R145" s="35">
        <f t="shared" si="11"/>
        <v>88</v>
      </c>
      <c r="S145" s="29"/>
      <c r="T145" s="29"/>
      <c r="U145" s="29"/>
      <c r="V145" s="29"/>
      <c r="W145" s="29"/>
      <c r="X145" s="29"/>
      <c r="Y145" s="35">
        <f>SUM(LARGE(G145:Q145,{1}))</f>
        <v>88</v>
      </c>
    </row>
    <row r="146" spans="1:30" s="26" customFormat="1" ht="15">
      <c r="A146" s="35">
        <f t="shared" si="10"/>
        <v>20</v>
      </c>
      <c r="B146" s="40" t="s">
        <v>145</v>
      </c>
      <c r="C146" s="23"/>
      <c r="D146" s="23"/>
      <c r="E146" s="23"/>
      <c r="F146" s="29"/>
      <c r="G146" s="35"/>
      <c r="H146" s="35"/>
      <c r="I146" s="36"/>
      <c r="J146" s="29"/>
      <c r="K146" s="36"/>
      <c r="L146" s="36">
        <v>6</v>
      </c>
      <c r="M146" s="36">
        <f>IFERROR(VLOOKUP(L146,Table7[[Place]:[Points]],2),0)</f>
        <v>85</v>
      </c>
      <c r="N146" s="36"/>
      <c r="O146" s="36"/>
      <c r="P146" s="36"/>
      <c r="Q146" s="36"/>
      <c r="R146" s="35">
        <f t="shared" si="11"/>
        <v>85</v>
      </c>
      <c r="S146" s="29" t="e">
        <f>#REF!</f>
        <v>#REF!</v>
      </c>
      <c r="T146" s="29" t="e">
        <f>#REF!</f>
        <v>#REF!</v>
      </c>
      <c r="U146" s="29" t="e">
        <f>#REF!</f>
        <v>#REF!</v>
      </c>
      <c r="V146" s="29" t="e">
        <f>#REF!</f>
        <v>#REF!</v>
      </c>
      <c r="W146" s="29" t="e">
        <f>#REF!</f>
        <v>#REF!</v>
      </c>
      <c r="X146" s="29" t="e">
        <f>#REF!</f>
        <v>#REF!</v>
      </c>
      <c r="Y146" s="35">
        <f>SUM(LARGE(G146:Q146,{1}))</f>
        <v>85</v>
      </c>
    </row>
    <row r="147" spans="1:30" s="26" customFormat="1" ht="15">
      <c r="A147" s="35">
        <f t="shared" si="10"/>
        <v>21</v>
      </c>
      <c r="B147" s="38" t="s">
        <v>136</v>
      </c>
      <c r="C147" s="23"/>
      <c r="D147" s="23"/>
      <c r="E147" s="23"/>
      <c r="F147" s="35"/>
      <c r="G147" s="37"/>
      <c r="H147" s="34"/>
      <c r="I147" s="36"/>
      <c r="J147" s="35">
        <v>8</v>
      </c>
      <c r="K147" s="36">
        <v>83</v>
      </c>
      <c r="L147" s="36"/>
      <c r="M147" s="36"/>
      <c r="N147" s="36"/>
      <c r="O147" s="36"/>
      <c r="P147" s="36"/>
      <c r="Q147" s="36"/>
      <c r="R147" s="35">
        <f t="shared" si="11"/>
        <v>83</v>
      </c>
      <c r="S147" s="35"/>
      <c r="T147" s="35"/>
      <c r="U147" s="35"/>
      <c r="V147" s="35"/>
      <c r="W147" s="35"/>
      <c r="X147" s="35"/>
      <c r="Y147" s="35">
        <f>SUM(LARGE(G147:Q147,{1}))</f>
        <v>83</v>
      </c>
    </row>
    <row r="148" spans="1:30" s="26" customFormat="1" ht="15">
      <c r="A148" s="35">
        <f t="shared" si="10"/>
        <v>22</v>
      </c>
      <c r="B148" s="38" t="s">
        <v>137</v>
      </c>
      <c r="C148" s="23"/>
      <c r="D148" s="23"/>
      <c r="E148" s="23"/>
      <c r="F148" s="35"/>
      <c r="G148" s="37"/>
      <c r="H148" s="34"/>
      <c r="I148" s="36"/>
      <c r="J148" s="38" t="s">
        <v>6</v>
      </c>
      <c r="K148" s="36">
        <v>40</v>
      </c>
      <c r="L148" s="36"/>
      <c r="M148" s="36"/>
      <c r="N148" s="36"/>
      <c r="O148" s="36"/>
      <c r="P148" s="50" t="s">
        <v>6</v>
      </c>
      <c r="Q148" s="36">
        <f>IFERROR(VLOOKUP(P148,Table7[[Place]:[Points]],2),0)</f>
        <v>40</v>
      </c>
      <c r="R148" s="35">
        <f t="shared" si="11"/>
        <v>80</v>
      </c>
      <c r="S148" s="35"/>
      <c r="T148" s="35"/>
      <c r="U148" s="35"/>
      <c r="V148" s="35"/>
      <c r="W148" s="35"/>
      <c r="X148" s="35"/>
      <c r="Y148" s="35">
        <f>SUM(LARGE(G148:Q148,{1,2}))</f>
        <v>80</v>
      </c>
    </row>
    <row r="149" spans="1:30" s="26" customFormat="1" ht="15">
      <c r="A149" s="35">
        <f t="shared" si="10"/>
        <v>23</v>
      </c>
      <c r="B149" s="35" t="s">
        <v>95</v>
      </c>
      <c r="C149" s="23">
        <v>2.3101851851851849E-2</v>
      </c>
      <c r="D149" s="23">
        <v>2.584490740740741E-2</v>
      </c>
      <c r="E149" s="23">
        <f>(C149+D149)</f>
        <v>4.8946759259259259E-2</v>
      </c>
      <c r="F149" s="35">
        <v>12</v>
      </c>
      <c r="G149" s="35">
        <f>IFERROR(VLOOKUP(F149,Table7[[Place]:[Points]],2),0)</f>
        <v>79</v>
      </c>
      <c r="H149" s="35"/>
      <c r="I149" s="36"/>
      <c r="J149" s="35"/>
      <c r="K149" s="36"/>
      <c r="L149" s="36"/>
      <c r="M149" s="36"/>
      <c r="N149" s="36"/>
      <c r="O149" s="36"/>
      <c r="P149" s="36"/>
      <c r="Q149" s="36"/>
      <c r="R149" s="35">
        <f t="shared" si="11"/>
        <v>79</v>
      </c>
      <c r="S149" s="35" t="e">
        <f>#REF!</f>
        <v>#REF!</v>
      </c>
      <c r="T149" s="35" t="e">
        <f>#REF!</f>
        <v>#REF!</v>
      </c>
      <c r="U149" s="35" t="e">
        <f>#REF!</f>
        <v>#REF!</v>
      </c>
      <c r="V149" s="35" t="e">
        <f>#REF!</f>
        <v>#REF!</v>
      </c>
      <c r="W149" s="35" t="e">
        <f>#REF!</f>
        <v>#REF!</v>
      </c>
      <c r="X149" s="35" t="e">
        <f>#REF!</f>
        <v>#REF!</v>
      </c>
      <c r="Y149" s="35">
        <f>SUM(LARGE(G149:Q149,{1}))</f>
        <v>79</v>
      </c>
    </row>
    <row r="150" spans="1:30" s="26" customFormat="1" ht="15">
      <c r="A150" s="35">
        <f t="shared" si="10"/>
        <v>24</v>
      </c>
      <c r="B150" s="35" t="s">
        <v>97</v>
      </c>
      <c r="C150" s="23">
        <v>2.1087962962962961E-2</v>
      </c>
      <c r="D150" s="23" t="s">
        <v>65</v>
      </c>
      <c r="E150" s="23"/>
      <c r="F150" s="35" t="s">
        <v>6</v>
      </c>
      <c r="G150" s="35">
        <f>IFERROR(VLOOKUP(F150,Table7[[Place]:[Points]],2),0)</f>
        <v>40</v>
      </c>
      <c r="H150" s="35"/>
      <c r="I150" s="36"/>
      <c r="J150" s="35"/>
      <c r="K150" s="36"/>
      <c r="L150" s="36"/>
      <c r="M150" s="36"/>
      <c r="N150" s="36"/>
      <c r="O150" s="36"/>
      <c r="P150" s="36"/>
      <c r="Q150" s="36"/>
      <c r="R150" s="35">
        <f t="shared" si="11"/>
        <v>40</v>
      </c>
      <c r="S150" s="35" t="e">
        <f>#REF!</f>
        <v>#REF!</v>
      </c>
      <c r="T150" s="35" t="e">
        <f>#REF!</f>
        <v>#REF!</v>
      </c>
      <c r="U150" s="35" t="e">
        <f>#REF!</f>
        <v>#REF!</v>
      </c>
      <c r="V150" s="35" t="e">
        <f>#REF!</f>
        <v>#REF!</v>
      </c>
      <c r="W150" s="35" t="e">
        <f>#REF!</f>
        <v>#REF!</v>
      </c>
      <c r="X150" s="35" t="e">
        <f>#REF!</f>
        <v>#REF!</v>
      </c>
      <c r="Y150" s="35">
        <f>SUM(LARGE(G150:Q150,{1}))</f>
        <v>40</v>
      </c>
    </row>
    <row r="151" spans="1:30" s="26" customFormat="1" ht="15">
      <c r="B151" s="36">
        <f>COUNTIF(B127:B150,"&lt;&gt;")</f>
        <v>24</v>
      </c>
      <c r="C151" s="23"/>
      <c r="D151" s="23"/>
      <c r="E151" s="23"/>
      <c r="F151" s="35">
        <f>COUNTIF(F127:F146,"&lt;&gt;")</f>
        <v>12</v>
      </c>
      <c r="G151" s="28"/>
      <c r="H151" s="35">
        <f>COUNTIF(H127:H146,"&lt;&gt;")</f>
        <v>11</v>
      </c>
      <c r="I151" s="28"/>
      <c r="J151" s="36">
        <v>12</v>
      </c>
      <c r="K151" s="36"/>
      <c r="L151" s="36">
        <f>COUNTIF(L127:L149,"&lt;&gt;")</f>
        <v>12</v>
      </c>
      <c r="M151" s="36"/>
      <c r="N151" s="36">
        <f>COUNTIF(N127:N149,"&lt;&gt;")</f>
        <v>10</v>
      </c>
      <c r="O151" s="36"/>
      <c r="P151" s="36">
        <f>COUNTIF(P127:P150,"&lt;&gt;")</f>
        <v>11</v>
      </c>
      <c r="Q151" s="36"/>
      <c r="R151" s="28"/>
      <c r="S151" s="28"/>
      <c r="T151" s="28"/>
      <c r="U151" s="28"/>
      <c r="V151" s="28"/>
      <c r="W151" s="28"/>
      <c r="X151" s="28"/>
      <c r="Y151" s="28"/>
      <c r="Z151"/>
      <c r="AA151"/>
      <c r="AB151"/>
      <c r="AC151"/>
      <c r="AD151"/>
    </row>
    <row r="152" spans="1:30" ht="15"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</row>
    <row r="153" spans="1:30" ht="30.75" customHeight="1">
      <c r="A153" s="45" t="s">
        <v>123</v>
      </c>
      <c r="B153" s="42">
        <f>(B18+B45+B56+B113+B121+B151)</f>
        <v>112</v>
      </c>
      <c r="F153" s="42">
        <f>(F18+F45+F56+F113+F121+F151)</f>
        <v>43</v>
      </c>
      <c r="G153" s="42">
        <f>(G18+G45+G56+G113+G121+G151)</f>
        <v>0</v>
      </c>
      <c r="H153" s="42">
        <f>(H18+H45+H56+H113+H121+H151)</f>
        <v>40</v>
      </c>
      <c r="I153" s="42">
        <f>(I18+I45+I56+I113+I121+I151)</f>
        <v>0</v>
      </c>
      <c r="J153" s="42">
        <f>(J18+J45+J56+J113+J121+J151)</f>
        <v>59</v>
      </c>
      <c r="K153" s="28"/>
      <c r="L153" s="42">
        <f>(L18+L45+L56+L113+L121+L151)</f>
        <v>53</v>
      </c>
      <c r="M153" s="28"/>
      <c r="N153" s="42">
        <f>(N18+N45+N56+N113+N121+N151)</f>
        <v>43</v>
      </c>
      <c r="O153" s="28"/>
      <c r="P153" s="42">
        <f>(P18+P45+P56+P113+P121+P151)</f>
        <v>68</v>
      </c>
      <c r="Q153" s="28"/>
      <c r="R153" s="28"/>
      <c r="S153" s="28"/>
      <c r="T153" s="28"/>
      <c r="U153" s="28"/>
      <c r="V153" s="28"/>
      <c r="W153" s="28"/>
      <c r="X153" s="28"/>
      <c r="Y153" s="28"/>
    </row>
    <row r="154" spans="1:30">
      <c r="A154" s="39"/>
    </row>
  </sheetData>
  <sortState ref="A129:AD152">
    <sortCondition ref="A129"/>
  </sortState>
  <mergeCells count="42">
    <mergeCell ref="Y5:Y6"/>
    <mergeCell ref="F21:G21"/>
    <mergeCell ref="H21:I21"/>
    <mergeCell ref="J21:K21"/>
    <mergeCell ref="L21:M21"/>
    <mergeCell ref="N21:O21"/>
    <mergeCell ref="P21:Q21"/>
    <mergeCell ref="Y21:Y22"/>
    <mergeCell ref="F5:G5"/>
    <mergeCell ref="H5:I5"/>
    <mergeCell ref="J5:K5"/>
    <mergeCell ref="L5:M5"/>
    <mergeCell ref="N5:O5"/>
    <mergeCell ref="P5:Q5"/>
    <mergeCell ref="Y48:Y49"/>
    <mergeCell ref="F59:G59"/>
    <mergeCell ref="H59:I59"/>
    <mergeCell ref="J59:K59"/>
    <mergeCell ref="L59:M59"/>
    <mergeCell ref="N59:O59"/>
    <mergeCell ref="P59:Q59"/>
    <mergeCell ref="Y59:Y60"/>
    <mergeCell ref="F48:G48"/>
    <mergeCell ref="H48:I48"/>
    <mergeCell ref="J48:K48"/>
    <mergeCell ref="L48:M48"/>
    <mergeCell ref="N48:O48"/>
    <mergeCell ref="P48:Q48"/>
    <mergeCell ref="Y116:Y117"/>
    <mergeCell ref="F124:G124"/>
    <mergeCell ref="H124:I124"/>
    <mergeCell ref="J124:K124"/>
    <mergeCell ref="L124:M124"/>
    <mergeCell ref="N124:O124"/>
    <mergeCell ref="P124:Q124"/>
    <mergeCell ref="Y124:Y125"/>
    <mergeCell ref="F116:G116"/>
    <mergeCell ref="H116:I116"/>
    <mergeCell ref="J116:K116"/>
    <mergeCell ref="L116:M116"/>
    <mergeCell ref="N116:O116"/>
    <mergeCell ref="P116:Q116"/>
  </mergeCells>
  <pageMargins left="0.2" right="0.25" top="0.75" bottom="0.75" header="0.3" footer="0.3"/>
  <pageSetup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3"/>
  <sheetViews>
    <sheetView topLeftCell="A31" workbookViewId="0">
      <selection activeCell="A54" sqref="A54:XFD54"/>
    </sheetView>
  </sheetViews>
  <sheetFormatPr defaultRowHeight="12.75"/>
  <cols>
    <col min="3" max="3" width="9.140625" style="15"/>
  </cols>
  <sheetData>
    <row r="1" spans="1:3">
      <c r="A1" s="17" t="s">
        <v>8</v>
      </c>
      <c r="B1" s="19" t="s">
        <v>5</v>
      </c>
      <c r="C1" s="20" t="s">
        <v>19</v>
      </c>
    </row>
    <row r="2" spans="1:3">
      <c r="A2" s="5">
        <v>1</v>
      </c>
      <c r="B2" s="1">
        <v>100</v>
      </c>
      <c r="C2" s="11"/>
    </row>
    <row r="3" spans="1:3">
      <c r="A3" s="5">
        <v>2</v>
      </c>
      <c r="B3" s="11">
        <f t="shared" ref="B3:B34" si="0">B2-C3</f>
        <v>95</v>
      </c>
      <c r="C3" s="11">
        <v>5</v>
      </c>
    </row>
    <row r="4" spans="1:3">
      <c r="A4" s="5">
        <v>3</v>
      </c>
      <c r="B4" s="11">
        <f t="shared" si="0"/>
        <v>91</v>
      </c>
      <c r="C4" s="11">
        <v>4</v>
      </c>
    </row>
    <row r="5" spans="1:3">
      <c r="A5" s="5">
        <v>4</v>
      </c>
      <c r="B5" s="11">
        <f t="shared" si="0"/>
        <v>88</v>
      </c>
      <c r="C5" s="11">
        <v>3</v>
      </c>
    </row>
    <row r="6" spans="1:3">
      <c r="A6" s="5">
        <v>5</v>
      </c>
      <c r="B6" s="11">
        <f t="shared" si="0"/>
        <v>86</v>
      </c>
      <c r="C6" s="11">
        <v>2</v>
      </c>
    </row>
    <row r="7" spans="1:3">
      <c r="A7" s="5">
        <v>6</v>
      </c>
      <c r="B7" s="11">
        <f t="shared" si="0"/>
        <v>85</v>
      </c>
      <c r="C7" s="11">
        <v>1</v>
      </c>
    </row>
    <row r="8" spans="1:3">
      <c r="A8" s="5">
        <v>7</v>
      </c>
      <c r="B8" s="11">
        <f t="shared" si="0"/>
        <v>84</v>
      </c>
      <c r="C8" s="11">
        <v>1</v>
      </c>
    </row>
    <row r="9" spans="1:3">
      <c r="A9" s="5">
        <v>8</v>
      </c>
      <c r="B9" s="11">
        <f t="shared" si="0"/>
        <v>83</v>
      </c>
      <c r="C9" s="11">
        <v>1</v>
      </c>
    </row>
    <row r="10" spans="1:3">
      <c r="A10" s="5">
        <v>9</v>
      </c>
      <c r="B10" s="11">
        <f t="shared" si="0"/>
        <v>82</v>
      </c>
      <c r="C10" s="11">
        <v>1</v>
      </c>
    </row>
    <row r="11" spans="1:3">
      <c r="A11" s="5">
        <v>10</v>
      </c>
      <c r="B11" s="11">
        <f t="shared" si="0"/>
        <v>81</v>
      </c>
      <c r="C11" s="11">
        <v>1</v>
      </c>
    </row>
    <row r="12" spans="1:3">
      <c r="A12" s="5">
        <v>11</v>
      </c>
      <c r="B12" s="11">
        <f t="shared" si="0"/>
        <v>80</v>
      </c>
      <c r="C12" s="11">
        <v>1</v>
      </c>
    </row>
    <row r="13" spans="1:3">
      <c r="A13" s="5">
        <v>12</v>
      </c>
      <c r="B13" s="11">
        <f t="shared" si="0"/>
        <v>79</v>
      </c>
      <c r="C13" s="11">
        <v>1</v>
      </c>
    </row>
    <row r="14" spans="1:3">
      <c r="A14" s="5">
        <v>13</v>
      </c>
      <c r="B14" s="11">
        <f t="shared" si="0"/>
        <v>78</v>
      </c>
      <c r="C14" s="11">
        <v>1</v>
      </c>
    </row>
    <row r="15" spans="1:3">
      <c r="A15" s="5">
        <v>14</v>
      </c>
      <c r="B15" s="11">
        <f t="shared" si="0"/>
        <v>77</v>
      </c>
      <c r="C15" s="11">
        <v>1</v>
      </c>
    </row>
    <row r="16" spans="1:3">
      <c r="A16" s="5">
        <v>15</v>
      </c>
      <c r="B16" s="11">
        <f t="shared" si="0"/>
        <v>76</v>
      </c>
      <c r="C16" s="11">
        <v>1</v>
      </c>
    </row>
    <row r="17" spans="1:3">
      <c r="A17" s="5">
        <v>16</v>
      </c>
      <c r="B17" s="11">
        <f t="shared" si="0"/>
        <v>75</v>
      </c>
      <c r="C17" s="11">
        <v>1</v>
      </c>
    </row>
    <row r="18" spans="1:3">
      <c r="A18" s="5">
        <v>17</v>
      </c>
      <c r="B18" s="11">
        <f t="shared" si="0"/>
        <v>74</v>
      </c>
      <c r="C18" s="11">
        <v>1</v>
      </c>
    </row>
    <row r="19" spans="1:3">
      <c r="A19" s="5">
        <v>18</v>
      </c>
      <c r="B19" s="11">
        <f t="shared" si="0"/>
        <v>73</v>
      </c>
      <c r="C19" s="11">
        <v>1</v>
      </c>
    </row>
    <row r="20" spans="1:3">
      <c r="A20" s="5">
        <v>19</v>
      </c>
      <c r="B20" s="11">
        <f t="shared" si="0"/>
        <v>72</v>
      </c>
      <c r="C20" s="11">
        <v>1</v>
      </c>
    </row>
    <row r="21" spans="1:3">
      <c r="A21" s="5">
        <v>20</v>
      </c>
      <c r="B21" s="11">
        <f t="shared" si="0"/>
        <v>71</v>
      </c>
      <c r="C21" s="11">
        <v>1</v>
      </c>
    </row>
    <row r="22" spans="1:3">
      <c r="A22" s="5">
        <v>21</v>
      </c>
      <c r="B22" s="11">
        <f t="shared" si="0"/>
        <v>70</v>
      </c>
      <c r="C22" s="11">
        <v>1</v>
      </c>
    </row>
    <row r="23" spans="1:3">
      <c r="A23" s="5">
        <v>22</v>
      </c>
      <c r="B23" s="11">
        <f t="shared" si="0"/>
        <v>69</v>
      </c>
      <c r="C23" s="11">
        <v>1</v>
      </c>
    </row>
    <row r="24" spans="1:3">
      <c r="A24" s="5">
        <v>23</v>
      </c>
      <c r="B24" s="11">
        <f t="shared" si="0"/>
        <v>68</v>
      </c>
      <c r="C24" s="11">
        <v>1</v>
      </c>
    </row>
    <row r="25" spans="1:3">
      <c r="A25" s="5">
        <v>24</v>
      </c>
      <c r="B25" s="11">
        <f t="shared" si="0"/>
        <v>67</v>
      </c>
      <c r="C25" s="11">
        <v>1</v>
      </c>
    </row>
    <row r="26" spans="1:3">
      <c r="A26" s="5">
        <v>25</v>
      </c>
      <c r="B26" s="11">
        <f t="shared" si="0"/>
        <v>66</v>
      </c>
      <c r="C26" s="11">
        <v>1</v>
      </c>
    </row>
    <row r="27" spans="1:3">
      <c r="A27" s="5">
        <v>26</v>
      </c>
      <c r="B27" s="11">
        <f t="shared" si="0"/>
        <v>65</v>
      </c>
      <c r="C27" s="11">
        <v>1</v>
      </c>
    </row>
    <row r="28" spans="1:3">
      <c r="A28" s="5">
        <v>27</v>
      </c>
      <c r="B28" s="11">
        <f t="shared" si="0"/>
        <v>64</v>
      </c>
      <c r="C28" s="11">
        <v>1</v>
      </c>
    </row>
    <row r="29" spans="1:3">
      <c r="A29" s="5">
        <v>28</v>
      </c>
      <c r="B29" s="11">
        <f t="shared" si="0"/>
        <v>63</v>
      </c>
      <c r="C29" s="11">
        <v>1</v>
      </c>
    </row>
    <row r="30" spans="1:3">
      <c r="A30" s="5">
        <v>29</v>
      </c>
      <c r="B30" s="11">
        <f t="shared" si="0"/>
        <v>62</v>
      </c>
      <c r="C30" s="11">
        <v>1</v>
      </c>
    </row>
    <row r="31" spans="1:3">
      <c r="A31" s="5">
        <v>30</v>
      </c>
      <c r="B31" s="11">
        <f t="shared" si="0"/>
        <v>61</v>
      </c>
      <c r="C31" s="11">
        <v>1</v>
      </c>
    </row>
    <row r="32" spans="1:3">
      <c r="A32" s="5">
        <v>31</v>
      </c>
      <c r="B32" s="11">
        <f t="shared" si="0"/>
        <v>60</v>
      </c>
      <c r="C32" s="11">
        <v>1</v>
      </c>
    </row>
    <row r="33" spans="1:3">
      <c r="A33" s="5">
        <v>32</v>
      </c>
      <c r="B33" s="11">
        <f t="shared" si="0"/>
        <v>59</v>
      </c>
      <c r="C33" s="11">
        <v>1</v>
      </c>
    </row>
    <row r="34" spans="1:3">
      <c r="A34" s="5">
        <v>33</v>
      </c>
      <c r="B34" s="11">
        <f t="shared" si="0"/>
        <v>58</v>
      </c>
      <c r="C34" s="11">
        <v>1</v>
      </c>
    </row>
    <row r="35" spans="1:3">
      <c r="A35" s="5">
        <v>34</v>
      </c>
      <c r="B35" s="11">
        <f t="shared" ref="B35:B51" si="1">B34-C35</f>
        <v>57</v>
      </c>
      <c r="C35" s="11">
        <v>1</v>
      </c>
    </row>
    <row r="36" spans="1:3">
      <c r="A36" s="5">
        <v>35</v>
      </c>
      <c r="B36" s="11">
        <f t="shared" si="1"/>
        <v>56</v>
      </c>
      <c r="C36" s="11">
        <v>1</v>
      </c>
    </row>
    <row r="37" spans="1:3">
      <c r="A37" s="5">
        <v>36</v>
      </c>
      <c r="B37" s="11">
        <f t="shared" si="1"/>
        <v>55</v>
      </c>
      <c r="C37" s="11">
        <v>1</v>
      </c>
    </row>
    <row r="38" spans="1:3">
      <c r="A38" s="5">
        <v>37</v>
      </c>
      <c r="B38" s="11">
        <f t="shared" si="1"/>
        <v>54</v>
      </c>
      <c r="C38" s="11">
        <v>1</v>
      </c>
    </row>
    <row r="39" spans="1:3">
      <c r="A39" s="5">
        <v>38</v>
      </c>
      <c r="B39" s="11">
        <f t="shared" si="1"/>
        <v>53</v>
      </c>
      <c r="C39" s="11">
        <v>1</v>
      </c>
    </row>
    <row r="40" spans="1:3">
      <c r="A40" s="5">
        <v>39</v>
      </c>
      <c r="B40" s="11">
        <f t="shared" si="1"/>
        <v>52</v>
      </c>
      <c r="C40" s="11">
        <v>1</v>
      </c>
    </row>
    <row r="41" spans="1:3">
      <c r="A41" s="5">
        <v>40</v>
      </c>
      <c r="B41" s="11">
        <f t="shared" si="1"/>
        <v>51</v>
      </c>
      <c r="C41" s="11">
        <v>1</v>
      </c>
    </row>
    <row r="42" spans="1:3">
      <c r="A42" s="5">
        <v>41</v>
      </c>
      <c r="B42" s="11">
        <f t="shared" si="1"/>
        <v>50</v>
      </c>
      <c r="C42" s="11">
        <v>1</v>
      </c>
    </row>
    <row r="43" spans="1:3">
      <c r="A43" s="5">
        <v>42</v>
      </c>
      <c r="B43" s="11">
        <f t="shared" si="1"/>
        <v>49</v>
      </c>
      <c r="C43" s="11">
        <v>1</v>
      </c>
    </row>
    <row r="44" spans="1:3">
      <c r="A44" s="5">
        <v>43</v>
      </c>
      <c r="B44" s="11">
        <f t="shared" si="1"/>
        <v>48</v>
      </c>
      <c r="C44" s="11">
        <v>1</v>
      </c>
    </row>
    <row r="45" spans="1:3">
      <c r="A45" s="5">
        <v>44</v>
      </c>
      <c r="B45" s="11">
        <f t="shared" si="1"/>
        <v>47</v>
      </c>
      <c r="C45" s="11">
        <v>1</v>
      </c>
    </row>
    <row r="46" spans="1:3">
      <c r="A46" s="5">
        <v>45</v>
      </c>
      <c r="B46" s="11">
        <f t="shared" si="1"/>
        <v>46</v>
      </c>
      <c r="C46" s="11">
        <v>1</v>
      </c>
    </row>
    <row r="47" spans="1:3">
      <c r="A47" s="5">
        <v>46</v>
      </c>
      <c r="B47" s="11">
        <f t="shared" si="1"/>
        <v>45</v>
      </c>
      <c r="C47" s="11">
        <v>1</v>
      </c>
    </row>
    <row r="48" spans="1:3">
      <c r="A48" s="5">
        <v>47</v>
      </c>
      <c r="B48" s="11">
        <f t="shared" si="1"/>
        <v>44</v>
      </c>
      <c r="C48" s="11">
        <v>1</v>
      </c>
    </row>
    <row r="49" spans="1:3">
      <c r="A49" s="5">
        <v>48</v>
      </c>
      <c r="B49" s="11">
        <f t="shared" si="1"/>
        <v>43</v>
      </c>
      <c r="C49" s="11">
        <v>1</v>
      </c>
    </row>
    <row r="50" spans="1:3">
      <c r="A50" s="5">
        <v>49</v>
      </c>
      <c r="B50" s="11">
        <f t="shared" si="1"/>
        <v>42</v>
      </c>
      <c r="C50" s="11">
        <v>1</v>
      </c>
    </row>
    <row r="51" spans="1:3">
      <c r="A51" s="5">
        <v>50</v>
      </c>
      <c r="B51" s="11">
        <f t="shared" si="1"/>
        <v>41</v>
      </c>
      <c r="C51" s="11">
        <v>1</v>
      </c>
    </row>
    <row r="52" spans="1:3">
      <c r="A52" s="17" t="s">
        <v>6</v>
      </c>
      <c r="B52">
        <v>40</v>
      </c>
    </row>
    <row r="53" spans="1:3">
      <c r="A53" s="21"/>
      <c r="B53" s="18">
        <v>0</v>
      </c>
      <c r="C53" s="18"/>
    </row>
  </sheetData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Overall Results</vt:lpstr>
      <vt:lpstr>Points Lookup</vt:lpstr>
      <vt:lpstr>'Overall Results'!Print_Area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USER</cp:lastModifiedBy>
  <cp:lastPrinted>2015-10-12T02:04:27Z</cp:lastPrinted>
  <dcterms:created xsi:type="dcterms:W3CDTF">2005-05-25T20:15:34Z</dcterms:created>
  <dcterms:modified xsi:type="dcterms:W3CDTF">2015-12-06T18:20:09Z</dcterms:modified>
</cp:coreProperties>
</file>